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11760"/>
  </bookViews>
  <sheets>
    <sheet name="прил 1" sheetId="18" r:id="rId1"/>
    <sheet name="Прил 2" sheetId="19" state="hidden" r:id="rId2"/>
    <sheet name="Прил 3" sheetId="20" state="hidden" r:id="rId3"/>
    <sheet name="Прил 4" sheetId="21" state="hidden" r:id="rId4"/>
    <sheet name="Прил 5" sheetId="38" r:id="rId5"/>
    <sheet name="прил 6" sheetId="22" r:id="rId6"/>
    <sheet name="прил 7" sheetId="16" r:id="rId7"/>
    <sheet name="прил 8" sheetId="17" r:id="rId8"/>
    <sheet name="прил 9" sheetId="27" r:id="rId9"/>
    <sheet name="Прил 11 1" sheetId="30" r:id="rId10"/>
    <sheet name="Прил 11 2" sheetId="32" r:id="rId11"/>
    <sheet name="Прил 11 4" sheetId="29" r:id="rId12"/>
    <sheet name="Прил 11 5" sheetId="33" r:id="rId13"/>
    <sheet name="Прил 11 6" sheetId="35" r:id="rId14"/>
    <sheet name="Прил 11 7" sheetId="36" r:id="rId15"/>
    <sheet name="Прил 12" sheetId="37" r:id="rId16"/>
  </sheets>
  <definedNames>
    <definedName name="__bookmark_1">#REF!</definedName>
    <definedName name="__bookmark_2">#REF!</definedName>
    <definedName name="__bookmark_4">#REF!</definedName>
    <definedName name="__bookmark_5">#REF!</definedName>
    <definedName name="__bookmark_6">#REF!</definedName>
  </definedNames>
  <calcPr calcId="125725" iterate="1"/>
</workbook>
</file>

<file path=xl/calcChain.xml><?xml version="1.0" encoding="utf-8"?>
<calcChain xmlns="http://schemas.openxmlformats.org/spreadsheetml/2006/main">
  <c r="O85" i="27"/>
  <c r="O84" s="1"/>
  <c r="O83" s="1"/>
  <c r="O82" s="1"/>
  <c r="P81"/>
  <c r="P80" s="1"/>
  <c r="P79" s="1"/>
  <c r="P78" s="1"/>
  <c r="P77" s="1"/>
  <c r="Q60"/>
  <c r="Q59" s="1"/>
  <c r="Q58" s="1"/>
  <c r="Q57" s="1"/>
  <c r="P60"/>
  <c r="P59" s="1"/>
  <c r="P58" s="1"/>
  <c r="P57" s="1"/>
  <c r="O60"/>
  <c r="O59" s="1"/>
  <c r="O58" s="1"/>
  <c r="O57" s="1"/>
  <c r="Q56"/>
  <c r="P56"/>
  <c r="O56"/>
  <c r="Q55"/>
  <c r="P55"/>
  <c r="O55"/>
  <c r="Q51"/>
  <c r="P51"/>
  <c r="O51"/>
  <c r="Q50"/>
  <c r="P50"/>
  <c r="O50"/>
  <c r="Q49"/>
  <c r="P49"/>
  <c r="O49"/>
  <c r="Q45"/>
  <c r="Q44"/>
  <c r="Q43" s="1"/>
  <c r="Q42" s="1"/>
  <c r="P45"/>
  <c r="P44"/>
  <c r="P43" s="1"/>
  <c r="P42" s="1"/>
  <c r="O45"/>
  <c r="O44"/>
  <c r="O43" s="1"/>
  <c r="O42" s="1"/>
  <c r="Q32"/>
  <c r="Q29"/>
  <c r="P32"/>
  <c r="P29"/>
  <c r="O32"/>
  <c r="O29"/>
  <c r="Q27"/>
  <c r="Q26" s="1"/>
  <c r="Q25" s="1"/>
  <c r="Q23" s="1"/>
  <c r="P27"/>
  <c r="P26" s="1"/>
  <c r="P25" s="1"/>
  <c r="P23" s="1"/>
  <c r="O27"/>
  <c r="O26" s="1"/>
  <c r="O25" s="1"/>
  <c r="O23" s="1"/>
  <c r="Q22"/>
  <c r="Q21" s="1"/>
  <c r="Q20" s="1"/>
  <c r="P22"/>
  <c r="P21"/>
  <c r="P20" s="1"/>
  <c r="P19" s="1"/>
  <c r="P18" s="1"/>
  <c r="O22"/>
  <c r="O21" s="1"/>
  <c r="O20" s="1"/>
  <c r="O19" s="1"/>
  <c r="O18" s="1"/>
  <c r="Q17"/>
  <c r="Q16"/>
  <c r="Q15" s="1"/>
  <c r="Q14" s="1"/>
  <c r="Q13" s="1"/>
  <c r="P17"/>
  <c r="P16" s="1"/>
  <c r="P15" s="1"/>
  <c r="P14" s="1"/>
  <c r="P13" s="1"/>
  <c r="O17"/>
  <c r="O16"/>
  <c r="O15" s="1"/>
  <c r="O14" s="1"/>
  <c r="O13" s="1"/>
  <c r="Q10"/>
  <c r="P10"/>
  <c r="E54" i="38"/>
  <c r="E55"/>
  <c r="D54"/>
  <c r="D55"/>
  <c r="C54"/>
  <c r="C55"/>
  <c r="F12" i="22"/>
  <c r="E12"/>
  <c r="F14"/>
  <c r="E14"/>
  <c r="D14"/>
  <c r="D17"/>
  <c r="D18"/>
  <c r="F18"/>
  <c r="E18"/>
  <c r="F20"/>
  <c r="E20"/>
  <c r="E19"/>
  <c r="D20"/>
  <c r="F22"/>
  <c r="F21" s="1"/>
  <c r="E22"/>
  <c r="E21" s="1"/>
  <c r="D22"/>
  <c r="D21" s="1"/>
  <c r="F24"/>
  <c r="F23" s="1"/>
  <c r="E24"/>
  <c r="E23" s="1"/>
  <c r="D24"/>
  <c r="D23" s="1"/>
  <c r="F26"/>
  <c r="E26"/>
  <c r="D26"/>
  <c r="F27"/>
  <c r="F25" s="1"/>
  <c r="E27"/>
  <c r="E25" s="1"/>
  <c r="D27"/>
  <c r="D25" s="1"/>
  <c r="V11" i="16"/>
  <c r="T11"/>
  <c r="V84"/>
  <c r="V83"/>
  <c r="V82"/>
  <c r="V81"/>
  <c r="T84"/>
  <c r="T83"/>
  <c r="T82"/>
  <c r="T81"/>
  <c r="R80"/>
  <c r="R81"/>
  <c r="R82"/>
  <c r="R83"/>
  <c r="R84"/>
  <c r="R60"/>
  <c r="R88" i="17"/>
  <c r="R89"/>
  <c r="R90"/>
  <c r="R91"/>
  <c r="R92"/>
  <c r="R93"/>
  <c r="R45" i="16"/>
  <c r="R44"/>
  <c r="R43" s="1"/>
  <c r="R42" s="1"/>
  <c r="R41" s="1"/>
  <c r="Q48" i="17"/>
  <c r="Q47"/>
  <c r="Q49"/>
  <c r="Q50"/>
  <c r="S38"/>
  <c r="Q68" i="27" s="1"/>
  <c r="Q67" s="1"/>
  <c r="Q66" s="1"/>
  <c r="Q65" s="1"/>
  <c r="R38" i="17"/>
  <c r="P68" i="27" s="1"/>
  <c r="P67" s="1"/>
  <c r="P66" s="1"/>
  <c r="P65" s="1"/>
  <c r="Q38" i="17"/>
  <c r="O68" i="27" s="1"/>
  <c r="O67" s="1"/>
  <c r="O66" s="1"/>
  <c r="O65" s="1"/>
  <c r="Q114" i="17"/>
  <c r="Q113" s="1"/>
  <c r="S40"/>
  <c r="S39" s="1"/>
  <c r="R40"/>
  <c r="T34" i="16" s="1"/>
  <c r="T33" s="1"/>
  <c r="Q40" i="17"/>
  <c r="O76" i="27" s="1"/>
  <c r="O75" s="1"/>
  <c r="O74" s="1"/>
  <c r="O73" s="1"/>
  <c r="Q39" i="17"/>
  <c r="S36"/>
  <c r="Q64" i="27" s="1"/>
  <c r="Q63" s="1"/>
  <c r="Q62" s="1"/>
  <c r="Q61" s="1"/>
  <c r="V30" i="16"/>
  <c r="V29" s="1"/>
  <c r="R36" i="17"/>
  <c r="P64" i="27" s="1"/>
  <c r="P63" s="1"/>
  <c r="P62" s="1"/>
  <c r="P61" s="1"/>
  <c r="Q36" i="17"/>
  <c r="O64" i="27" s="1"/>
  <c r="O63" s="1"/>
  <c r="O62" s="1"/>
  <c r="O61" s="1"/>
  <c r="S46" i="17"/>
  <c r="Q72" i="27" s="1"/>
  <c r="Q71" s="1"/>
  <c r="S45" i="17"/>
  <c r="S44"/>
  <c r="R46"/>
  <c r="P72" i="27" s="1"/>
  <c r="P71" s="1"/>
  <c r="T40" i="16"/>
  <c r="T39" s="1"/>
  <c r="T38" s="1"/>
  <c r="T37" s="1"/>
  <c r="Q46" i="17"/>
  <c r="R40" i="16" s="1"/>
  <c r="R39" s="1"/>
  <c r="R38" s="1"/>
  <c r="R37" s="1"/>
  <c r="S112" i="17"/>
  <c r="V100" i="16" s="1"/>
  <c r="R112" i="17"/>
  <c r="P36" i="27" s="1"/>
  <c r="P35" s="1"/>
  <c r="P34" s="1"/>
  <c r="Q112" i="17"/>
  <c r="Q111" s="1"/>
  <c r="Q106" s="1"/>
  <c r="Q68"/>
  <c r="S27"/>
  <c r="V25" i="16"/>
  <c r="R27" i="17"/>
  <c r="C10" i="37"/>
  <c r="C22"/>
  <c r="Q33" i="17"/>
  <c r="R28" i="16"/>
  <c r="S30" i="17"/>
  <c r="V26" i="16"/>
  <c r="R30" i="17"/>
  <c r="T26" i="16"/>
  <c r="Q30" i="17"/>
  <c r="R26" i="16"/>
  <c r="E50" i="38"/>
  <c r="Q100" i="17"/>
  <c r="R91" i="16"/>
  <c r="R90"/>
  <c r="R89" s="1"/>
  <c r="R100" i="17"/>
  <c r="T91" i="16"/>
  <c r="T90"/>
  <c r="T89"/>
  <c r="S100" i="17"/>
  <c r="V91" i="16"/>
  <c r="V90" s="1"/>
  <c r="V89" s="1"/>
  <c r="S99" i="17"/>
  <c r="S98"/>
  <c r="E15" i="18"/>
  <c r="E14"/>
  <c r="E13"/>
  <c r="D15"/>
  <c r="D14"/>
  <c r="D13"/>
  <c r="C15"/>
  <c r="C14"/>
  <c r="C13"/>
  <c r="C61" i="38"/>
  <c r="C60"/>
  <c r="E58"/>
  <c r="E57"/>
  <c r="D58"/>
  <c r="D57"/>
  <c r="D48"/>
  <c r="C58"/>
  <c r="C57"/>
  <c r="E52"/>
  <c r="E49"/>
  <c r="D52"/>
  <c r="C52"/>
  <c r="D50"/>
  <c r="D49"/>
  <c r="C50"/>
  <c r="E45"/>
  <c r="E44"/>
  <c r="E43"/>
  <c r="D45"/>
  <c r="D44"/>
  <c r="D43"/>
  <c r="C45"/>
  <c r="C44"/>
  <c r="C43"/>
  <c r="E41"/>
  <c r="E40"/>
  <c r="D41"/>
  <c r="D40"/>
  <c r="C41"/>
  <c r="C40"/>
  <c r="E38"/>
  <c r="E37"/>
  <c r="E36"/>
  <c r="E32"/>
  <c r="D38"/>
  <c r="D37"/>
  <c r="C38"/>
  <c r="C37"/>
  <c r="E34"/>
  <c r="E33"/>
  <c r="D34"/>
  <c r="D33"/>
  <c r="C34"/>
  <c r="C33"/>
  <c r="E30"/>
  <c r="E29"/>
  <c r="E28"/>
  <c r="E27"/>
  <c r="D30"/>
  <c r="D29"/>
  <c r="D28"/>
  <c r="D27"/>
  <c r="C30"/>
  <c r="C29"/>
  <c r="C28"/>
  <c r="C27"/>
  <c r="E25"/>
  <c r="D25"/>
  <c r="C25"/>
  <c r="E23"/>
  <c r="E18"/>
  <c r="E17"/>
  <c r="D23"/>
  <c r="C23"/>
  <c r="E21"/>
  <c r="D21"/>
  <c r="C21"/>
  <c r="E19"/>
  <c r="D19"/>
  <c r="C19"/>
  <c r="E15"/>
  <c r="D15"/>
  <c r="C15"/>
  <c r="E13"/>
  <c r="E12"/>
  <c r="E11"/>
  <c r="D13"/>
  <c r="C13"/>
  <c r="E13" i="36"/>
  <c r="D13"/>
  <c r="C13"/>
  <c r="Q27" i="17"/>
  <c r="R25" i="16"/>
  <c r="V101"/>
  <c r="T101"/>
  <c r="F19" i="22"/>
  <c r="D19"/>
  <c r="S57" i="17"/>
  <c r="V51" i="16"/>
  <c r="V50"/>
  <c r="S56" i="17"/>
  <c r="S52"/>
  <c r="R57"/>
  <c r="R56"/>
  <c r="Q57"/>
  <c r="R51" i="16"/>
  <c r="R50" s="1"/>
  <c r="S108" i="17"/>
  <c r="S107"/>
  <c r="R108"/>
  <c r="T98" i="16"/>
  <c r="S113" i="17"/>
  <c r="R113"/>
  <c r="S68"/>
  <c r="V60" i="16"/>
  <c r="R68" i="17"/>
  <c r="T60" i="16"/>
  <c r="S33" i="17"/>
  <c r="V28" i="16"/>
  <c r="R33" i="17"/>
  <c r="T28" i="16"/>
  <c r="S19" i="17"/>
  <c r="S18"/>
  <c r="S17"/>
  <c r="S16"/>
  <c r="S15"/>
  <c r="S14"/>
  <c r="R19"/>
  <c r="R18"/>
  <c r="R17"/>
  <c r="R16"/>
  <c r="R15"/>
  <c r="R14"/>
  <c r="S84"/>
  <c r="V77" i="16"/>
  <c r="V76" s="1"/>
  <c r="V75" s="1"/>
  <c r="V74" s="1"/>
  <c r="V73" s="1"/>
  <c r="V72" s="1"/>
  <c r="V71" s="1"/>
  <c r="S83" i="17"/>
  <c r="S82"/>
  <c r="R84"/>
  <c r="T77" i="16"/>
  <c r="T76" s="1"/>
  <c r="T75" s="1"/>
  <c r="T74" s="1"/>
  <c r="T73" s="1"/>
  <c r="T72" s="1"/>
  <c r="T71" s="1"/>
  <c r="S76" i="17"/>
  <c r="V69" i="16"/>
  <c r="V68" s="1"/>
  <c r="V67" s="1"/>
  <c r="R76" i="17"/>
  <c r="T69" i="16"/>
  <c r="T68" s="1"/>
  <c r="T67" s="1"/>
  <c r="R75" i="17"/>
  <c r="R74"/>
  <c r="S65"/>
  <c r="V59" i="16"/>
  <c r="R65" i="17"/>
  <c r="R64"/>
  <c r="R63"/>
  <c r="Q108"/>
  <c r="R98" i="16"/>
  <c r="Q84" i="17"/>
  <c r="R77" i="16"/>
  <c r="R76"/>
  <c r="R75" s="1"/>
  <c r="R74" s="1"/>
  <c r="R73" s="1"/>
  <c r="R72" s="1"/>
  <c r="R71" s="1"/>
  <c r="Q76" i="17"/>
  <c r="Q75"/>
  <c r="Q74"/>
  <c r="Q65"/>
  <c r="R59" i="16"/>
  <c r="Q19" i="17"/>
  <c r="R19" i="16"/>
  <c r="R18" s="1"/>
  <c r="R17" s="1"/>
  <c r="R16" s="1"/>
  <c r="R15" s="1"/>
  <c r="R14" s="1"/>
  <c r="Q18" i="17"/>
  <c r="Q17"/>
  <c r="Q16"/>
  <c r="Q15"/>
  <c r="Q14"/>
  <c r="Q37" i="27"/>
  <c r="P37"/>
  <c r="E14" i="35"/>
  <c r="D14"/>
  <c r="C14"/>
  <c r="E14" i="33"/>
  <c r="D14"/>
  <c r="C14"/>
  <c r="E14" i="32"/>
  <c r="D14"/>
  <c r="C14"/>
  <c r="E14" i="30"/>
  <c r="D14"/>
  <c r="C14"/>
  <c r="E12" i="29"/>
  <c r="D12"/>
  <c r="C12"/>
  <c r="C18" i="38"/>
  <c r="C17"/>
  <c r="D12"/>
  <c r="D11"/>
  <c r="C12"/>
  <c r="C11"/>
  <c r="T32" i="16"/>
  <c r="T31"/>
  <c r="R32"/>
  <c r="R31"/>
  <c r="V19"/>
  <c r="V18"/>
  <c r="V17" s="1"/>
  <c r="V16" s="1"/>
  <c r="V15" s="1"/>
  <c r="V14" s="1"/>
  <c r="T19"/>
  <c r="T18"/>
  <c r="T17" s="1"/>
  <c r="T16" s="1"/>
  <c r="T15" s="1"/>
  <c r="T14" s="1"/>
  <c r="V80"/>
  <c r="T80"/>
  <c r="R34"/>
  <c r="R33" s="1"/>
  <c r="R45" i="17"/>
  <c r="R44" s="1"/>
  <c r="S43"/>
  <c r="S42"/>
  <c r="S41"/>
  <c r="F16" i="22" s="1"/>
  <c r="V40" i="16"/>
  <c r="V39"/>
  <c r="V38" s="1"/>
  <c r="V37" s="1"/>
  <c r="V34"/>
  <c r="V33" s="1"/>
  <c r="T30"/>
  <c r="T29" s="1"/>
  <c r="R39" i="17"/>
  <c r="S55"/>
  <c r="S53"/>
  <c r="S35"/>
  <c r="V32" i="16"/>
  <c r="V31"/>
  <c r="Q35" i="17"/>
  <c r="T51" i="16"/>
  <c r="T50" s="1"/>
  <c r="Q31" i="27"/>
  <c r="Q30"/>
  <c r="P48"/>
  <c r="P47" s="1"/>
  <c r="P46" s="1"/>
  <c r="Q54"/>
  <c r="Q53" s="1"/>
  <c r="Q52" s="1"/>
  <c r="O31"/>
  <c r="O30" s="1"/>
  <c r="P31"/>
  <c r="P30" s="1"/>
  <c r="P54"/>
  <c r="P53" s="1"/>
  <c r="P52" s="1"/>
  <c r="O54"/>
  <c r="O53"/>
  <c r="O52" s="1"/>
  <c r="Q48"/>
  <c r="Q47" s="1"/>
  <c r="Q46" s="1"/>
  <c r="O48"/>
  <c r="O47"/>
  <c r="O46" s="1"/>
  <c r="E48" i="38"/>
  <c r="E47"/>
  <c r="D47"/>
  <c r="C49"/>
  <c r="C48"/>
  <c r="C47"/>
  <c r="D36"/>
  <c r="D32"/>
  <c r="C36"/>
  <c r="C32"/>
  <c r="C10"/>
  <c r="D18"/>
  <c r="D17"/>
  <c r="E10"/>
  <c r="Q107" i="17"/>
  <c r="S97"/>
  <c r="S96"/>
  <c r="S95"/>
  <c r="S87"/>
  <c r="T88" i="16"/>
  <c r="T87"/>
  <c r="T86"/>
  <c r="T79"/>
  <c r="R99" i="17"/>
  <c r="R98"/>
  <c r="Q99"/>
  <c r="Q98"/>
  <c r="S75"/>
  <c r="S74"/>
  <c r="R73"/>
  <c r="R72"/>
  <c r="R71"/>
  <c r="R70"/>
  <c r="Q73"/>
  <c r="Q72"/>
  <c r="Q71"/>
  <c r="Q70"/>
  <c r="R69" i="16"/>
  <c r="R68" s="1"/>
  <c r="R67" s="1"/>
  <c r="Q26" i="17"/>
  <c r="V98" i="16"/>
  <c r="T97"/>
  <c r="R107" i="17"/>
  <c r="R97" i="16"/>
  <c r="V24"/>
  <c r="V23"/>
  <c r="V22" s="1"/>
  <c r="V21" s="1"/>
  <c r="V20" s="1"/>
  <c r="R26" i="17"/>
  <c r="R24" i="16"/>
  <c r="S26" i="17"/>
  <c r="T25" i="16"/>
  <c r="T24" s="1"/>
  <c r="T23" s="1"/>
  <c r="T22" s="1"/>
  <c r="T21" s="1"/>
  <c r="T20" s="1"/>
  <c r="V57"/>
  <c r="V56" s="1"/>
  <c r="V55" s="1"/>
  <c r="V54" s="1"/>
  <c r="V53" s="1"/>
  <c r="V52" s="1"/>
  <c r="S64" i="17"/>
  <c r="S63"/>
  <c r="S62"/>
  <c r="T59" i="16"/>
  <c r="T57" s="1"/>
  <c r="T56" s="1"/>
  <c r="T55" s="1"/>
  <c r="T54" s="1"/>
  <c r="T53" s="1"/>
  <c r="T52" s="1"/>
  <c r="Q64" i="17"/>
  <c r="Q63"/>
  <c r="Q61"/>
  <c r="Q60"/>
  <c r="Q59"/>
  <c r="R57" i="16"/>
  <c r="R56" s="1"/>
  <c r="R55" s="1"/>
  <c r="R54" s="1"/>
  <c r="R53" s="1"/>
  <c r="R52" s="1"/>
  <c r="R61" i="17"/>
  <c r="R60"/>
  <c r="R59"/>
  <c r="R62"/>
  <c r="V46" i="16"/>
  <c r="V49"/>
  <c r="V48"/>
  <c r="V47" s="1"/>
  <c r="S54" i="17"/>
  <c r="R52"/>
  <c r="R55"/>
  <c r="Q56"/>
  <c r="S80"/>
  <c r="S79"/>
  <c r="S78"/>
  <c r="S81"/>
  <c r="R83"/>
  <c r="R82"/>
  <c r="R81"/>
  <c r="R80"/>
  <c r="R79"/>
  <c r="R78"/>
  <c r="Q83"/>
  <c r="Q82"/>
  <c r="E63" i="38"/>
  <c r="C63"/>
  <c r="D10"/>
  <c r="D63"/>
  <c r="R96" i="17"/>
  <c r="R95"/>
  <c r="R87"/>
  <c r="R97"/>
  <c r="Q97"/>
  <c r="Q96"/>
  <c r="Q95"/>
  <c r="Q87"/>
  <c r="S73"/>
  <c r="S72"/>
  <c r="S71"/>
  <c r="S70"/>
  <c r="V97" i="16"/>
  <c r="S61" i="17"/>
  <c r="S60"/>
  <c r="S59"/>
  <c r="Q62"/>
  <c r="R54"/>
  <c r="R53"/>
  <c r="Q52"/>
  <c r="Q55"/>
  <c r="Q81"/>
  <c r="Q80"/>
  <c r="Q79"/>
  <c r="Q78"/>
  <c r="Q53"/>
  <c r="Q54"/>
  <c r="R42" l="1"/>
  <c r="R41" s="1"/>
  <c r="E16" i="22" s="1"/>
  <c r="R43" i="17"/>
  <c r="P28" i="27"/>
  <c r="P33"/>
  <c r="R35" i="16"/>
  <c r="R36"/>
  <c r="P69" i="27"/>
  <c r="P70"/>
  <c r="R65" i="16"/>
  <c r="R64" s="1"/>
  <c r="R62" s="1"/>
  <c r="R66"/>
  <c r="T49"/>
  <c r="T48" s="1"/>
  <c r="T47" s="1"/>
  <c r="T46"/>
  <c r="V35"/>
  <c r="V12" s="1"/>
  <c r="V36"/>
  <c r="T66"/>
  <c r="T65"/>
  <c r="T64" s="1"/>
  <c r="T62" s="1"/>
  <c r="V65"/>
  <c r="V64" s="1"/>
  <c r="V62" s="1"/>
  <c r="V66"/>
  <c r="R46"/>
  <c r="R49"/>
  <c r="R48" s="1"/>
  <c r="R47" s="1"/>
  <c r="V87"/>
  <c r="V86" s="1"/>
  <c r="V79" s="1"/>
  <c r="V88"/>
  <c r="R88"/>
  <c r="R87"/>
  <c r="R86" s="1"/>
  <c r="R79" s="1"/>
  <c r="Q104" i="17"/>
  <c r="Q103" s="1"/>
  <c r="Q105"/>
  <c r="V96" i="16"/>
  <c r="V99"/>
  <c r="T35"/>
  <c r="T12" s="1"/>
  <c r="T36"/>
  <c r="Q69" i="27"/>
  <c r="Q70"/>
  <c r="Q18"/>
  <c r="Q19"/>
  <c r="Q45" i="17"/>
  <c r="Q44" s="1"/>
  <c r="R100" i="16"/>
  <c r="R102"/>
  <c r="R101" s="1"/>
  <c r="O36" i="27"/>
  <c r="O35" s="1"/>
  <c r="O34" s="1"/>
  <c r="Q36"/>
  <c r="Q35" s="1"/>
  <c r="Q34" s="1"/>
  <c r="O40"/>
  <c r="O72"/>
  <c r="O71" s="1"/>
  <c r="P76"/>
  <c r="P75" s="1"/>
  <c r="P74" s="1"/>
  <c r="P73" s="1"/>
  <c r="P41" s="1"/>
  <c r="Q76"/>
  <c r="Q75" s="1"/>
  <c r="Q74" s="1"/>
  <c r="Q73" s="1"/>
  <c r="Q41" s="1"/>
  <c r="R111" i="17"/>
  <c r="R106" s="1"/>
  <c r="S111"/>
  <c r="S106" s="1"/>
  <c r="R30" i="16"/>
  <c r="R35" i="17"/>
  <c r="Q37"/>
  <c r="Q25" s="1"/>
  <c r="R37"/>
  <c r="S37"/>
  <c r="S25" s="1"/>
  <c r="T100" i="16"/>
  <c r="S23" i="17" l="1"/>
  <c r="S22" s="1"/>
  <c r="S24"/>
  <c r="P86" i="27"/>
  <c r="P12"/>
  <c r="P11" s="1"/>
  <c r="T96" i="16"/>
  <c r="T99"/>
  <c r="Q24" i="17"/>
  <c r="Q23"/>
  <c r="Q22" s="1"/>
  <c r="R23" i="16"/>
  <c r="R22" s="1"/>
  <c r="R21" s="1"/>
  <c r="R20" s="1"/>
  <c r="R12" s="1"/>
  <c r="R29"/>
  <c r="R104" i="17"/>
  <c r="R103" s="1"/>
  <c r="R105"/>
  <c r="O37" i="27"/>
  <c r="O38"/>
  <c r="O39"/>
  <c r="O33"/>
  <c r="O28"/>
  <c r="R99" i="16"/>
  <c r="R96"/>
  <c r="S104" i="17"/>
  <c r="S103" s="1"/>
  <c r="S105"/>
  <c r="O70" i="27"/>
  <c r="O69"/>
  <c r="O41" s="1"/>
  <c r="O86" s="1"/>
  <c r="Q28"/>
  <c r="Q86" s="1"/>
  <c r="Q33"/>
  <c r="Q42" i="17"/>
  <c r="Q41" s="1"/>
  <c r="D16" i="22" s="1"/>
  <c r="Q43" i="17"/>
  <c r="V94" i="16"/>
  <c r="V93" s="1"/>
  <c r="V92" s="1"/>
  <c r="V103" s="1"/>
  <c r="V95"/>
  <c r="D29" i="22"/>
  <c r="D28" s="1"/>
  <c r="Q102" i="17"/>
  <c r="R25"/>
  <c r="R94" i="16" l="1"/>
  <c r="R93" s="1"/>
  <c r="R92" s="1"/>
  <c r="R103" s="1"/>
  <c r="R95"/>
  <c r="R102" i="17"/>
  <c r="E29" i="22"/>
  <c r="E28" s="1"/>
  <c r="T95" i="16"/>
  <c r="T94"/>
  <c r="T93" s="1"/>
  <c r="T92" s="1"/>
  <c r="T103" s="1"/>
  <c r="O12" i="27"/>
  <c r="O11" s="1"/>
  <c r="Q12"/>
  <c r="Q11" s="1"/>
  <c r="R23" i="17"/>
  <c r="R22" s="1"/>
  <c r="R24"/>
  <c r="S102"/>
  <c r="F29" i="22"/>
  <c r="F28" s="1"/>
  <c r="D15"/>
  <c r="D13" s="1"/>
  <c r="D30" s="1"/>
  <c r="Q13" i="17"/>
  <c r="Q115" s="1"/>
  <c r="F15" i="22"/>
  <c r="F13" s="1"/>
  <c r="F30" s="1"/>
  <c r="S13" i="17"/>
  <c r="C20" i="18" l="1"/>
  <c r="C19" s="1"/>
  <c r="Q12" i="17"/>
  <c r="R115"/>
  <c r="R13"/>
  <c r="E15" i="22"/>
  <c r="E13" s="1"/>
  <c r="E30" s="1"/>
  <c r="S115" i="17"/>
  <c r="C12" i="18" l="1"/>
  <c r="C11" s="1"/>
  <c r="C18"/>
  <c r="C17" s="1"/>
  <c r="D20"/>
  <c r="D19" s="1"/>
  <c r="R12" i="17"/>
  <c r="E20" i="18"/>
  <c r="E19" s="1"/>
  <c r="S12" i="17"/>
  <c r="E12" i="18" l="1"/>
  <c r="E11" s="1"/>
  <c r="E18"/>
  <c r="E17" s="1"/>
  <c r="D18"/>
  <c r="D17" s="1"/>
  <c r="D12"/>
  <c r="D11" s="1"/>
</calcChain>
</file>

<file path=xl/sharedStrings.xml><?xml version="1.0" encoding="utf-8"?>
<sst xmlns="http://schemas.openxmlformats.org/spreadsheetml/2006/main" count="870" uniqueCount="422">
  <si>
    <t>Наименование показателя</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</si>
  <si>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</si>
  <si>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</si>
  <si>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</si>
  <si>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</si>
  <si>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</si>
  <si>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</si>
  <si>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</si>
  <si>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</si>
  <si>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</si>
  <si>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</si>
  <si>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</si>
  <si>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</si>
  <si>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</si>
  <si>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</si>
  <si>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</si>
  <si>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</si>
  <si>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</si>
  <si>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000 10500000000000000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</si>
  <si>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</si>
  <si>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</si>
  <si>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</si>
  <si>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</si>
  <si>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</si>
  <si>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</si>
  <si>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Земельный налог</t>
  </si>
  <si>
    <t>000 10606000000000110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</si>
  <si>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</si>
  <si>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</si>
  <si>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</si>
  <si>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</si>
  <si>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</si>
  <si>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</si>
  <si>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</si>
  <si>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</si>
  <si>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</si>
  <si>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</si>
  <si>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</si>
  <si>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</si>
  <si>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</si>
  <si>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</si>
  <si>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</si>
  <si>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</si>
  <si>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</si>
  <si>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Дотации на выравнивание бюджетной обеспеченности</t>
  </si>
  <si>
    <t>Субвенции бюджетам бюджетной системы Российской Федерации</t>
  </si>
  <si>
    <t>Иные межбюджетные трансферты</t>
  </si>
  <si>
    <t>Прочие межбюджетные трансферты, передаваемые бюджетам сельских поселений</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</si>
  <si>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</si>
  <si>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ОБЩЕГОСУДАРСТВЕННЫЕ ВОПРОСЫ</t>
  </si>
  <si>
    <t>Функционирование высшего должностного лица субъекта Российской Федерации и муниципального образования</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</si>
  <si>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</si>
  <si>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</si>
  <si>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</si>
  <si>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НАЦИОНАЛЬНАЯ ОБОРОНА</t>
  </si>
  <si>
    <t>Мобилизационная и вневойсковая подготовка</t>
  </si>
  <si>
    <t>НАЦИОНАЛЬНАЯ БЕЗОПАСНОСТЬ И ПРАВООХРАНИТЕЛЬНАЯ ДЕЯТЕЛЬНОСТЬ</t>
  </si>
  <si>
    <t>НАЦИОНАЛЬНАЯ ЭКОНОМИКА</t>
  </si>
  <si>
    <t>Дорожное хозяйство (дорожные фонды)</t>
  </si>
  <si>
    <t>КУЛЬТУРА, КИНЕМАТОГРАФИЯ</t>
  </si>
  <si>
    <t>Культура</t>
  </si>
  <si>
    <t>к решению Совета депутатов</t>
  </si>
  <si>
    <t>(руб.)</t>
  </si>
  <si>
    <t/>
  </si>
  <si>
    <t>Наименование</t>
  </si>
  <si>
    <t>КВСР</t>
  </si>
  <si>
    <t>КФСР</t>
  </si>
  <si>
    <t>КЦСР</t>
  </si>
  <si>
    <t>КВР</t>
  </si>
  <si>
    <t>Глава муниципального образования</t>
  </si>
  <si>
    <t>Расходы на выплаты персоналу государственных (муниципальных) органов</t>
  </si>
  <si>
    <t>120</t>
  </si>
  <si>
    <t>240</t>
  </si>
  <si>
    <t>Иные закупки товаров, работ и услуг для обеспечения государственных (муниципальных) нужд</t>
  </si>
  <si>
    <t>Содержание и ремонт,  капитальный ремонт автомобильных дорог общего пользования и искусственных сооружений на них</t>
  </si>
  <si>
    <t>540</t>
  </si>
  <si>
    <t>____________________</t>
  </si>
  <si>
    <t>Код</t>
  </si>
  <si>
    <t>000 01 00 00 00 00 0000 000</t>
  </si>
  <si>
    <t>ИСТОЧНИКИ ВНУТРЕННЕГО ФИНАНСИРОВАНИЯ ДЕФИЦИТОВ БЮДЖЕТОВ</t>
  </si>
  <si>
    <t>000 01 05 00 00 00 0000 000</t>
  </si>
  <si>
    <t>Изменение остатков средств на счетах по учету средств бюджета</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</si>
  <si>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</si>
  <si>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</si>
  <si>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</si>
  <si>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</si>
  <si>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</si>
  <si>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</si>
  <si>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000 01 05 02 01 10 0000 510</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</si>
  <si>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</si>
  <si>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</si>
  <si>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</si>
  <si>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</si>
  <si>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</si>
  <si>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</si>
  <si>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000 01 05 02 01 10 0000 610</t>
  </si>
  <si>
    <t>Приложение 2</t>
  </si>
  <si>
    <t xml:space="preserve">к решению Совета </t>
  </si>
  <si>
    <t>№ п/п</t>
  </si>
  <si>
    <t>1.</t>
  </si>
  <si>
    <t xml:space="preserve">Перечень главных распорядителей средств местного бюджета </t>
  </si>
  <si>
    <t>на 2018 год</t>
  </si>
  <si>
    <t>Приложение 3</t>
  </si>
  <si>
    <t>Перечень главных администраторов (администраторов) доходов</t>
  </si>
  <si>
    <t>0 00 00000 00 0000 000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</si>
  <si>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</si>
  <si>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бюджетных и автономных учреждений)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</si>
  <si>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</si>
  <si>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1 14 01050 10 0000 410</t>
  </si>
  <si>
    <t>Доходы  от продажи квартир, находящихся в собственности поселений</t>
  </si>
  <si>
    <t>1 14 02052 10 0000 410</t>
  </si>
  <si>
    <t>Доходы  от реализации имущества, находящегося в оперативном управлении учреждений, находящихся в ведении органов управления поселений (за исключением имущества муниципальных бюджетных и автономных учреждений),  в части реализации основных средств по указанному имуществу</t>
  </si>
  <si>
    <t>1 14 02052 10 0000 440</t>
  </si>
  <si>
    <t>Доходы  от реализации имущества, находящегося в оперативном управлении учреждений, находящихся в ведении органов управления поселений (за исключением имущества муниципальных бюджетных автономных учреждений), в части реализации материальных запасов по указанному имуществу</t>
  </si>
  <si>
    <t>1 14 02053 10 0000 410</t>
  </si>
  <si>
    <t>Доходы от реализации иного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</si>
  <si>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1 14 02053 10 0000 440</t>
  </si>
  <si>
    <t>Доходы от реализации иного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</si>
  <si>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1 14 04050 10 0000 420</t>
  </si>
  <si>
    <t>Доходы от продажи нематериальных активов, находящихся в собственности поселений</t>
  </si>
  <si>
    <t>1 14 06013 10 0000 430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</si>
  <si>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</si>
  <si>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1 17 01050 10 0000 180</t>
  </si>
  <si>
    <t>Невыясненные поступления, зачисляемые в бюджеты поселений</t>
  </si>
  <si>
    <t>1 13 01995 10 0000 130</t>
  </si>
  <si>
    <t>Прочие доходы от оказания платных услуг (работ) получателями средств бюджетов поселений</t>
  </si>
  <si>
    <t>1 16 18050 10 0000 140</t>
  </si>
  <si>
    <t>Денежные взыскания (штрафы) за нарушение бюджетного законодательства (в части бюджета поселений</t>
  </si>
  <si>
    <t>1 16 90050 10 0000 140</t>
  </si>
  <si>
    <t>Прочие поступления от денежных взысканий (штрафов) и иных сумм в возмещение ущерба, зачисляемые в бюджеты поселений</t>
  </si>
  <si>
    <t>Дотации бюджетам поселений на выравнивание бюджетной обеспеченности</t>
  </si>
  <si>
    <t>Субвенции бюджетам поселений на государственную регистрацию актов гражданского состояния</t>
  </si>
  <si>
    <t>Субвенции бюджетам поселений на осуществление первичного воинского учета на территориях, где отсутствуют воинские комиссариаты</t>
  </si>
  <si>
    <t>2 02 03024 10 0000 151</t>
  </si>
  <si>
    <t>Субвенции бюджетам поселений на выполнение передаваемых полномочий субъектов Российской Федерации</t>
  </si>
  <si>
    <t>207 05030 10 0000 180</t>
  </si>
  <si>
    <t>Прочие безвозмездные поступления в бюджеты поселений</t>
  </si>
  <si>
    <t xml:space="preserve"> </t>
  </si>
  <si>
    <t xml:space="preserve">                                                                      </t>
  </si>
  <si>
    <t>2 02 15001 10 0000 151</t>
  </si>
  <si>
    <t>202 35930 10 0000 151</t>
  </si>
  <si>
    <t>202 35118 10 0000 151</t>
  </si>
  <si>
    <t>202 49999 10 0000 151</t>
  </si>
  <si>
    <t>Перечень главных администраторов источников финансирования  дефицита местного бюджета</t>
  </si>
  <si>
    <t>Код группы, подгруппы, статьи и вида источников</t>
  </si>
  <si>
    <t>00 00 00 00 00 0000 000</t>
  </si>
  <si>
    <t>01 00 00 00 00 0000 000</t>
  </si>
  <si>
    <t>Источники внутреннего финансирования дефицитов бюджетов</t>
  </si>
  <si>
    <t>01 05 00 00 00 0000 000</t>
  </si>
  <si>
    <t>01 05 00 00 00 0000 500</t>
  </si>
  <si>
    <t>Увеличение остатков средств бюджета</t>
  </si>
  <si>
    <t>01 05 02 00 00 0000 500</t>
  </si>
  <si>
    <t>Увеличение прочих остатков средств бюджета</t>
  </si>
  <si>
    <t>01 05 02 01 00 0000 510</t>
  </si>
  <si>
    <t>Увеличение прочих остатков денежных средств</t>
  </si>
  <si>
    <t>01 05 02 01 10 0000 510</t>
  </si>
  <si>
    <t>Увеличение прочих остатков денежных средств местных бюджетов</t>
  </si>
  <si>
    <t>01 05 00 00 00 0000 600</t>
  </si>
  <si>
    <t>01 05 02 00 00 0000 600</t>
  </si>
  <si>
    <t>01 05 02 01 00 0000 610</t>
  </si>
  <si>
    <t>Уменьшение прочих остатков денежных средств</t>
  </si>
  <si>
    <t>01 05 02 01 10 0000 610</t>
  </si>
  <si>
    <t>Уменьшение прочих остатков денежных средств местных бюджетов</t>
  </si>
  <si>
    <t xml:space="preserve">                                                                                                                                                                                                                     </t>
  </si>
  <si>
    <t xml:space="preserve">Приложение № 4   </t>
  </si>
  <si>
    <t xml:space="preserve">  </t>
  </si>
  <si>
    <t xml:space="preserve">                                                                   </t>
  </si>
  <si>
    <t xml:space="preserve">                                                           </t>
  </si>
  <si>
    <t xml:space="preserve">                                                                 </t>
  </si>
  <si>
    <t xml:space="preserve">                                                                                                  </t>
  </si>
  <si>
    <t xml:space="preserve">                                                                            </t>
  </si>
  <si>
    <t>Общегосударственные вопросы</t>
  </si>
  <si>
    <t>Национальная оборона</t>
  </si>
  <si>
    <t>Национальная безопасность и провоохранительная деятельность</t>
  </si>
  <si>
    <t>Национальная экономика</t>
  </si>
  <si>
    <t>Итого расходов</t>
  </si>
  <si>
    <t>Администрация   Александровского  сельсовета</t>
  </si>
  <si>
    <t xml:space="preserve">депутатов Александровского </t>
  </si>
  <si>
    <t xml:space="preserve"> от                        2017 г. №</t>
  </si>
  <si>
    <t>1 11 05013 10 0000 120</t>
  </si>
  <si>
    <t>1 11 05025 10 0000 120</t>
  </si>
  <si>
    <t>1 11 05035 10 0000 120</t>
  </si>
  <si>
    <t>1 11 09045 10 0000 120</t>
  </si>
  <si>
    <t>Администрация  Александровского сельсовета</t>
  </si>
  <si>
    <t>депутатов Александровского</t>
  </si>
  <si>
    <t xml:space="preserve">сельсовета от                             2017г. № </t>
  </si>
  <si>
    <t>Администрация Александровского сельсовета</t>
  </si>
  <si>
    <t xml:space="preserve">   сельсовета от                           2017 г. № </t>
  </si>
  <si>
    <t>Жилищно-коммунальное хозяйство</t>
  </si>
  <si>
    <t>Благоустройство</t>
  </si>
  <si>
    <t xml:space="preserve">Культура, кинематография </t>
  </si>
  <si>
    <t>Уплата налогов, сборов и иных платежей</t>
  </si>
  <si>
    <t>ЖИЛИЩНО-КОММУНАЛЬНОЕ ХОЗЯЙСТВО</t>
  </si>
  <si>
    <t>Уплата иных платежей</t>
  </si>
  <si>
    <t>000 20210000000000150</t>
  </si>
  <si>
    <t>000 20215001000000150</t>
  </si>
  <si>
    <t>000 20230000000000150</t>
  </si>
  <si>
    <t>000 20235118000000150</t>
  </si>
  <si>
    <t>Обеспечение деятельности финансовых, налоговых и таможенных органов и органов финансового (финансово-бюджетного) надзора</t>
  </si>
  <si>
    <t>2</t>
  </si>
  <si>
    <t>182 10102010011000110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</si>
  <si>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</si>
  <si>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</si>
  <si>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</si>
  <si>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</si>
  <si>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182 10601030101000110</t>
  </si>
  <si>
    <t>182 10606043101000110</t>
  </si>
  <si>
    <t>Другие общегосударственные вопросы</t>
  </si>
  <si>
    <t>Членские взносы в Совет (ассоциацию) муниципальных образований</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</si>
  <si>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</si>
  <si>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</si>
  <si>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182 10102030011000110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</si>
  <si>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</si>
  <si>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</si>
  <si>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</si>
  <si>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</si>
  <si>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182 10606033101000110</t>
  </si>
  <si>
    <t>Всего источников финансирования дефицитов бюджетов</t>
  </si>
  <si>
    <t>Код  бюджетной классификации Российской Федерации</t>
  </si>
  <si>
    <t>ИТОГО ДОХОДОВ</t>
  </si>
  <si>
    <t>РЗ</t>
  </si>
  <si>
    <t>ПР</t>
  </si>
  <si>
    <t>01</t>
  </si>
  <si>
    <t>00</t>
  </si>
  <si>
    <t>02</t>
  </si>
  <si>
    <t>03</t>
  </si>
  <si>
    <t>04</t>
  </si>
  <si>
    <t>05</t>
  </si>
  <si>
    <t>08</t>
  </si>
  <si>
    <t>06</t>
  </si>
  <si>
    <t>13</t>
  </si>
  <si>
    <t>10</t>
  </si>
  <si>
    <t>09</t>
  </si>
  <si>
    <t>Наименование расходов</t>
  </si>
  <si>
    <t>Х</t>
  </si>
  <si>
    <t>ИТОГО</t>
  </si>
  <si>
    <t>х</t>
  </si>
  <si>
    <t>ВЕД</t>
  </si>
  <si>
    <t>ЦСР</t>
  </si>
  <si>
    <t>ВР</t>
  </si>
  <si>
    <t xml:space="preserve">ИТОГО </t>
  </si>
  <si>
    <t>Таблица 1</t>
  </si>
  <si>
    <t>Таблица 4</t>
  </si>
  <si>
    <t>Наименование района</t>
  </si>
  <si>
    <t>Таблица 3</t>
  </si>
  <si>
    <t>Таблица 2</t>
  </si>
  <si>
    <t>Таблица 5</t>
  </si>
  <si>
    <t>№ 
п/п</t>
  </si>
  <si>
    <t>1.1</t>
  </si>
  <si>
    <t>муниципальные должности и муниципальные служащие (за исключением муниципальных служащих получающих заработную плату на уровне МРОТ)</t>
  </si>
  <si>
    <t>1.2</t>
  </si>
  <si>
    <t>работники органов местного самоуправления (за исключением муниципальных служащих и работников,  получающих заработную плату на уровне МРОТ)</t>
  </si>
  <si>
    <t>1.3</t>
  </si>
  <si>
    <t>работники бюджетной сферы, поименованные в указах Президента Российской Федерации от 07.05.2012, в том числе:</t>
  </si>
  <si>
    <t>1.3.1</t>
  </si>
  <si>
    <t>итого работников учреждений культуры</t>
  </si>
  <si>
    <t>в сфере культуры</t>
  </si>
  <si>
    <t>в сфере архивов</t>
  </si>
  <si>
    <t>1.3.2</t>
  </si>
  <si>
    <t>итого работников дополнительного образования</t>
  </si>
  <si>
    <t>в сфере образования</t>
  </si>
  <si>
    <t>в сфере физической культуры и спорта</t>
  </si>
  <si>
    <t>1.4</t>
  </si>
  <si>
    <t>работники учреждений, не вошедшие в категории, поименованные в указах Президента Российской Федерации от 07.05.2012</t>
  </si>
  <si>
    <t>1.5</t>
  </si>
  <si>
    <t>работники организаций и учреждений, получающие заработную плату на уровне МРОТ (включая работников органов местного самоуправления)</t>
  </si>
  <si>
    <t>муниципальные служащие</t>
  </si>
  <si>
    <t>иные работники ОМСУ</t>
  </si>
  <si>
    <t>работники учреждений и организаций</t>
  </si>
  <si>
    <t>Численность, в т.ч.:</t>
  </si>
  <si>
    <t>2.1</t>
  </si>
  <si>
    <t>муниципальные должности и муниципальные служащие  (за исключением муниципальных служащих получающих заработную плату на уровне МРОТ)</t>
  </si>
  <si>
    <t>2.2</t>
  </si>
  <si>
    <t>работники органов местного самоуправления (за исключением муниципальных служащих и получающих заработную плату на уровне МРОТ)</t>
  </si>
  <si>
    <t>2.3</t>
  </si>
  <si>
    <t>работники бюджетной сферы, поименованные в указах Президента Российской Федерации от 07.05.2012</t>
  </si>
  <si>
    <t>2.3.1</t>
  </si>
  <si>
    <t>2.3.2</t>
  </si>
  <si>
    <t>2.4</t>
  </si>
  <si>
    <t>2.5</t>
  </si>
  <si>
    <t>работники организаций и учреждений, получающие заработную плату на уровне МРОТ (включая работников органов местного самоуправления), в том числе:</t>
  </si>
  <si>
    <t>Дотации бюджетам сельских поселений на выравнивание бюджетной обеспеченности из бюджета субъекта Российской Федерации</t>
  </si>
  <si>
    <t>Дотации на выравнивание бюджетной обеспеченности из бюджетов муниципальных районов, городских округов с внутригородским делением</t>
  </si>
  <si>
    <t>000 20216001000000150</t>
  </si>
  <si>
    <t>Дотации бюджетам сельских поселений на выравнивание бюджетной обеспеченности из бюджетов муниципальных районов</t>
  </si>
  <si>
    <t>Саракташский р-н</t>
  </si>
  <si>
    <t xml:space="preserve">                                                                      к решению Совета депутатов</t>
  </si>
  <si>
    <t>Закупка энергетических ресурсов</t>
  </si>
  <si>
    <t>Таблица 6</t>
  </si>
  <si>
    <t>Увеличение прочих остатков денежных средств бюджетов сельских поселений</t>
  </si>
  <si>
    <t>Уменьшение прочих остатков денежных средств бюджетов сельских поселений</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</si>
  <si>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</si>
  <si>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</si>
  <si>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Прочие межбюджетные трансферты, передаваемые бюджетам</t>
  </si>
  <si>
    <t>Защита населения и территории от чрезвычайных ситуаций природного и техногенного характера, пожарная безопасность</t>
  </si>
  <si>
    <t>Прочая закупка товаров, работ и услуг</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</si>
  <si>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</si>
  <si>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</si>
  <si>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руб.</t>
  </si>
  <si>
    <t>Осуществление первичного воинского учета органами местного самоуправления поселений, муниципальных и городских округов</t>
  </si>
  <si>
    <t>КУЛЬТУРА</t>
  </si>
  <si>
    <t>2025 год</t>
  </si>
  <si>
    <t>Комплексы процессных мероприятий</t>
  </si>
  <si>
    <t>Комплекс процессных мероприятий "Обеспечение реализации программы"</t>
  </si>
  <si>
    <t>Комплекс процессных мероприятий "Безопасность"</t>
  </si>
  <si>
    <t>Мероприятия по обеспечению пожарной безопасности на территории муниципального образования поселения</t>
  </si>
  <si>
    <t>Комплекс процессных мероприятий "Развитие дорожного хозяйства"</t>
  </si>
  <si>
    <t>Комплекс процессных мероприятий "Развитие культуры"</t>
  </si>
  <si>
    <t>Мероприятия, направленных на развитие культуры на территории муниципального образования поселения</t>
  </si>
  <si>
    <t>Комплекс процессных мероприятий "Ообеспечение реализации программы"</t>
  </si>
  <si>
    <t>Комплекс процессных мероприятий "Развитие дорожного хозяйства</t>
  </si>
  <si>
    <t>Комплекс процессных мероприятий «Развитие культуры»</t>
  </si>
  <si>
    <t>Мероприятия, направленные на развитие культуры на территории муниципального образования поселения</t>
  </si>
  <si>
    <t>Карагузинского сельсовета</t>
  </si>
  <si>
    <t>Администрация Карагузинского сельсовета</t>
  </si>
  <si>
    <t>Комплекс процессных мероприятий "Благоустройство территории Карагузинского сельсовета"</t>
  </si>
  <si>
    <t xml:space="preserve">Карагузинского сельсовета </t>
  </si>
  <si>
    <t xml:space="preserve"> Карагузинского  сельсовета </t>
  </si>
  <si>
    <t>Карагузинского совета</t>
  </si>
  <si>
    <t>Расходы на оплату труда с начислениями (тыс. рублей), в том числе:</t>
  </si>
  <si>
    <t>Расходы на оплату коммунальных услуг учреждений, включая автономные и бюджетные учреждения (тыс. рублей)</t>
  </si>
  <si>
    <t>127 11105035100000120</t>
  </si>
  <si>
    <t>12720215001100000150</t>
  </si>
  <si>
    <t>12720216001100000150</t>
  </si>
  <si>
    <t>12720235118100000150</t>
  </si>
  <si>
    <t>000 20240000000000150</t>
  </si>
  <si>
    <t>000 20249999000000150</t>
  </si>
  <si>
    <t>127 20249999100000150</t>
  </si>
  <si>
    <t>Муниципальная программа "Реализация муниципальной политики на территории муниципального образования Карагузинский сельсовет Саракташского района Оренбургской области"</t>
  </si>
  <si>
    <t>Мероприятия по благоустройству территории муниципального образования поселения</t>
  </si>
  <si>
    <t>Приложение №  2</t>
  </si>
  <si>
    <t xml:space="preserve">к решению Совета депутатов </t>
  </si>
  <si>
    <t xml:space="preserve">Комплексы процессных мероприятий </t>
  </si>
  <si>
    <t xml:space="preserve">Мероприятия по благоустройству территории муниципального образования поселения </t>
  </si>
  <si>
    <t>Приложение № 6</t>
  </si>
  <si>
    <t>Приложение № 7</t>
  </si>
  <si>
    <t xml:space="preserve">Приложение № 7 </t>
  </si>
  <si>
    <t>Приложение № 8</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</si>
  <si>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</si>
  <si>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</si>
  <si>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Изменение остатков средств на счетах по учету средств бюджетов</t>
  </si>
  <si>
    <t>руб</t>
  </si>
  <si>
    <t>Условно утвержденные расходы</t>
  </si>
  <si>
    <t>2026 год</t>
  </si>
  <si>
    <t>182 10302230010000110</t>
  </si>
  <si>
    <t>182 10302231010000110</t>
  </si>
  <si>
    <t>182 10302240010000110</t>
  </si>
  <si>
    <t>182 10302241010000110</t>
  </si>
  <si>
    <t>182 10302250010000110</t>
  </si>
  <si>
    <t>182 10302251010000110</t>
  </si>
  <si>
    <t>182 10302260010000110</t>
  </si>
  <si>
    <t>182 10302261010000110</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</si>
  <si>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</si>
  <si>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</si>
  <si>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t>
  </si>
  <si>
    <t>000 10501021010000110</t>
  </si>
  <si>
    <t>000 10501020010000110</t>
  </si>
  <si>
    <t>Налог, взимаемый в связи с применением упрощенной системы налогообложения</t>
  </si>
  <si>
    <t>000 10501000000000110</t>
  </si>
  <si>
    <t xml:space="preserve">Условно утвержденные расходы </t>
  </si>
  <si>
    <t>58404Т0080</t>
  </si>
  <si>
    <t>58404Т0090</t>
  </si>
  <si>
    <t>Иные межбюджетные трансферты,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t>
  </si>
  <si>
    <t>58405Т0030</t>
  </si>
  <si>
    <t>Иные межбюджетные трансферты, передаваемые районному бюджету из бюджетов поселений на осуществление части полномочий по подготовке документов и расчетов, необходимых для составления проектов бюджета, исполнения бюджета сельских поселений и полномочий по ведению бюджетного учета и формированию бюджетной отчетности</t>
  </si>
  <si>
    <t>Иные межбюджетные трансферты,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t>
  </si>
  <si>
    <t>Иные межбюджетные трансферты, передаваемые районному бюджету из бюджетов поселений на повышение заработной платы работников муниципальных учреждений культуры</t>
  </si>
  <si>
    <t>Иные межбюджетные трансферты,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t>
  </si>
  <si>
    <t>Приложение № 1</t>
  </si>
  <si>
    <t xml:space="preserve">Источники финансирования дефицита бюджета </t>
  </si>
  <si>
    <t>Наименование кода</t>
  </si>
  <si>
    <t>Приложение № 3</t>
  </si>
  <si>
    <t>Приложение № 4</t>
  </si>
  <si>
    <t>Центральный аппарат</t>
  </si>
  <si>
    <t>58405Т0070</t>
  </si>
  <si>
    <t>58405Т0050</t>
  </si>
  <si>
    <t>Приложение № 5</t>
  </si>
  <si>
    <t>Иные межбюджетные трансферты, передаваемые районному бюджету из бюджетов поселений на осуществление части полномочий по подготовке проекта Устава муниципального образования, проектов муниципальных правовых актов о внесении изменений и дополнении в Устав муниципального образования, проектов муниципальных правовых актов</t>
  </si>
  <si>
    <t>58405Т0060</t>
  </si>
  <si>
    <t>Наименование кода дохода бюджета</t>
  </si>
  <si>
    <t xml:space="preserve">от 11.2024 года № </t>
  </si>
  <si>
    <t>Распределение межбюджетных трансфертов, передаваемых районному бюджету из бюджета Карагузинского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</si>
  <si>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 2027 годов</t>
  </si>
  <si>
    <t>Распределение межбюджетных трансфертов, передаваемых районному бюджету из бюджета Карагузинского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</si>
  <si>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 2027 годов</t>
  </si>
  <si>
    <t>от 11.2024 года №</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</si>
  <si>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</si>
  <si>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подготовке документов и расчетов, необходимых для составления проектов бюджета, исполнения бюджета и полномочий по ведению бюджетного учета и формированию бюджетной отчетности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</si>
  <si>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повышение заработной платы работников муниципальных учреждений культуры на 2025 год и на плановый период 2026, 2027 годов</t>
  </si>
  <si>
    <t>Распределение иных межбюджетных трансфертов, передаваемых районному бюджету из бюджета муниципального образования Карагузинский сельсовет Саракташского района Оренбургской области на осуществление части полномочий по подготовке проекта Устава муниципального образования, проектов муниципальных правовых актов о внесении изменений и дополнении в Устав муниципального образования, проектов муниципальных правовых актов на 2025 год и на плановый период 2026, 2027 годов</t>
  </si>
  <si>
    <t>от 11.2024г. №</t>
  </si>
  <si>
    <t>Ведомственная структура расходов бюджета поселения на 2025 год и на плановый период 2026 и 2027 годов</t>
  </si>
  <si>
    <t>Обеспечение проведение выборов и референдумов</t>
  </si>
  <si>
    <t>Непрограммное направление расходов (непрограммные мероприятия)</t>
  </si>
  <si>
    <t>Проведение выборов в представительные органы муниципального образования</t>
  </si>
  <si>
    <t>Иные бюджетные ассигнования</t>
  </si>
  <si>
    <t>Специальные расходы</t>
  </si>
  <si>
    <t>584029Д100</t>
  </si>
  <si>
    <t>Коммунальное хозяйство</t>
  </si>
  <si>
    <t>Комплексы процессных мероприятий "Развитие коммунального хозяйства"</t>
  </si>
  <si>
    <t>Мероприятия по капитальному ремонту объектов коммунальной инфраструктуры муниципальной собственности</t>
  </si>
  <si>
    <t>58406S0450</t>
  </si>
  <si>
    <t>Закупка товаров, работ и услуг в целях капитального ремонта государственного (муниципального) имущества</t>
  </si>
  <si>
    <t>07</t>
  </si>
  <si>
    <t>от  11.2024 г. №</t>
  </si>
  <si>
    <t>Распределение бюджетных ассигнований бюджета по разделам и подразделам классификации расходов бюджета  на 2025 год и плановый период 2026 и 2027 годов.</t>
  </si>
  <si>
    <t>на 2025 год и на плановый период 2026 и 2027 годов</t>
  </si>
  <si>
    <t>2027 год</t>
  </si>
  <si>
    <t xml:space="preserve">от 11.2024г. № </t>
  </si>
  <si>
    <t>Поступление доходов в бюджет по кодам видов доходов, подвидов доходов на 2025 год и на плановый период 2026, 2027 годов</t>
  </si>
  <si>
    <t>Прочие субсидии</t>
  </si>
  <si>
    <t>Прочие субсидии бюджетам сельских поселений</t>
  </si>
  <si>
    <t>Субсидии бюджетам бюджетной системы Российской Федерации (межбюджетные субсидии)</t>
  </si>
  <si>
    <t>000 20220000000000150</t>
  </si>
  <si>
    <t>000 20229999000000150</t>
  </si>
  <si>
    <t>127 20229999100000150</t>
  </si>
  <si>
    <t>от 11.2024г.  №</t>
  </si>
  <si>
    <t>Распределение бюджетных ассигнований бюджета по разделам, подразделам, целевым статьям (муниципальным программам Карагузинского сельсовета и непрограммным направлениям деятельности), группам и подгруппам видов расходов классификации расходов бюджета на 2025 год и на плановый период 2026 и 2027 годов</t>
  </si>
  <si>
    <t>РАСПРЕДЕЛЕНИЕ БЮДЖЕТНЫХ АССИГНОВАНИЙ  БЮДЖЕТА ПО ЦЕЛЕВЫМ СТАТЬЯМ (МУНИЦИПАЛЬНЫМ ПРОГРАММАМ КАРАГУЗИНСКОГО СЕЛЬСОВЕТА И НЕПРОГРАММНЫМ НАПРАВЛЕНИЯМ ДЕЯТЕЛЬНОСТИ) РАЗДЕЛАМ, ПОДРАЗДЕЛАМ, ГРУППАМ И  ПОДГРУППАМ ВИДОВ РАСХОДОВ КЛАССИФИКАЦИИ РАСХОДОВ НА 2025 ГОД И НА ПЛАНОВЫЙ ПЕРИОД 2026 И 2027 ГОДОВ</t>
  </si>
  <si>
    <t>Непрограмное направление расходов (непрограмные мероприятия)</t>
  </si>
  <si>
    <t xml:space="preserve">2025 год 
</t>
  </si>
  <si>
    <t xml:space="preserve">Основные параметры первоочередных расходов бюджета на 2025 год </t>
  </si>
</sst>
</file>

<file path=xl/styles.xml><?xml version="1.0" encoding="utf-8"?>
<styleSheet xmlns="http://schemas.openxmlformats.org/spreadsheetml/2006/main">
  <numFmts count="12">
    <numFmt numFmtId="171" formatCode="_-* #,##0.00_р_._-;\-* #,##0.00_р_._-;_-* &quot;-&quot;??_р_._-;_-@_-"/>
    <numFmt numFmtId="179" formatCode="_(* #,##0.00_);_(* \(#,##0.00\);_(* &quot;-&quot;??_);_(@_)"/>
    <numFmt numFmtId="182" formatCode="&quot;&quot;###,##0.00"/>
    <numFmt numFmtId="183" formatCode="000"/>
    <numFmt numFmtId="184" formatCode="\1"/>
    <numFmt numFmtId="185" formatCode="00"/>
    <numFmt numFmtId="186" formatCode="0000000000"/>
    <numFmt numFmtId="188" formatCode="0000"/>
    <numFmt numFmtId="193" formatCode="#,##0.0"/>
    <numFmt numFmtId="194" formatCode="#,##0.00;[Red]\-#,##0.00;0.00"/>
    <numFmt numFmtId="195" formatCode="#,##0.00_ ;[Red]\-#,##0.00\ "/>
    <numFmt numFmtId="197" formatCode="_-* #,##0.0_р_._-;\-* #,##0.0_р_._-;_-* &quot;-&quot;??_р_._-;_-@_-"/>
  </numFmts>
  <fonts count="57">
    <font>
      <sz val="10"/>
      <name val="Arial"/>
    </font>
    <font>
      <sz val="10"/>
      <name val="Arial"/>
    </font>
    <font>
      <sz val="10"/>
      <name val="Arial"/>
      <family val="2"/>
      <charset val="204"/>
    </font>
    <font>
      <sz val="8"/>
      <name val="Arial"/>
      <family val="2"/>
      <charset val="204"/>
    </font>
    <font>
      <sz val="10"/>
      <name val="Arial"/>
      <family val="2"/>
      <charset val="204"/>
    </font>
    <font>
      <sz val="10"/>
      <name val="Arial"/>
      <family val="2"/>
      <charset val="204"/>
    </font>
    <font>
      <sz val="12"/>
      <name val="Arial"/>
      <family val="2"/>
      <charset val="204"/>
    </font>
    <font>
      <sz val="10"/>
      <name val="Times New Roman"/>
      <family val="1"/>
      <charset val="204"/>
    </font>
    <font>
      <b/>
      <sz val="12"/>
      <name val="Times New Roman"/>
      <family val="1"/>
      <charset val="204"/>
    </font>
    <font>
      <b/>
      <sz val="10"/>
      <name val="Times New Roman"/>
      <family val="1"/>
      <charset val="204"/>
    </font>
    <font>
      <b/>
      <sz val="12"/>
      <name val="Arial"/>
      <family val="2"/>
      <charset val="204"/>
    </font>
    <font>
      <b/>
      <sz val="10"/>
      <name val="Arial"/>
      <family val="2"/>
      <charset val="204"/>
    </font>
    <font>
      <b/>
      <sz val="9"/>
      <name val="Times New Roman"/>
      <family val="1"/>
      <charset val="204"/>
    </font>
    <font>
      <b/>
      <sz val="8"/>
      <name val="Arial"/>
      <family val="2"/>
      <charset val="204"/>
    </font>
    <font>
      <b/>
      <sz val="8"/>
      <name val="Times New Roman"/>
      <family val="1"/>
      <charset val="204"/>
    </font>
    <font>
      <sz val="9"/>
      <name val="Times New Roman"/>
      <family val="1"/>
      <charset val="204"/>
    </font>
    <font>
      <sz val="12"/>
      <name val="Times New Roman"/>
      <family val="1"/>
      <charset val="204"/>
    </font>
    <font>
      <sz val="8"/>
      <color indexed="8"/>
      <name val="Arial"/>
      <family val="2"/>
      <charset val="204"/>
    </font>
    <font>
      <sz val="14"/>
      <name val="Times New Roman"/>
      <family val="1"/>
      <charset val="204"/>
    </font>
    <font>
      <b/>
      <sz val="14"/>
      <name val="Times New Roman"/>
      <family val="1"/>
      <charset val="204"/>
    </font>
    <font>
      <sz val="14"/>
      <name val="Arial"/>
      <family val="2"/>
      <charset val="204"/>
    </font>
    <font>
      <b/>
      <sz val="14"/>
      <name val="Arial Cyr"/>
      <charset val="204"/>
    </font>
    <font>
      <i/>
      <sz val="12"/>
      <name val="Arial"/>
      <family val="2"/>
      <charset val="204"/>
    </font>
    <font>
      <b/>
      <sz val="8"/>
      <color indexed="8"/>
      <name val="Times New Roman"/>
      <family val="1"/>
      <charset val="204"/>
    </font>
    <font>
      <sz val="8"/>
      <color indexed="8"/>
      <name val="Times New Roman"/>
      <family val="1"/>
      <charset val="204"/>
    </font>
    <font>
      <sz val="8"/>
      <name val="Times New Roman"/>
      <family val="1"/>
      <charset val="204"/>
    </font>
    <font>
      <sz val="10"/>
      <name val="Arial"/>
      <family val="2"/>
      <charset val="204"/>
    </font>
    <font>
      <b/>
      <sz val="10"/>
      <name val="Arial"/>
      <family val="2"/>
      <charset val="204"/>
    </font>
    <font>
      <b/>
      <sz val="9"/>
      <name val="Arial"/>
      <family val="2"/>
      <charset val="204"/>
    </font>
    <font>
      <b/>
      <sz val="8"/>
      <name val="Arial"/>
      <family val="2"/>
      <charset val="204"/>
    </font>
    <font>
      <sz val="14"/>
      <name val="Arial Cyr"/>
      <charset val="204"/>
    </font>
    <font>
      <b/>
      <sz val="16"/>
      <name val="Times New Roman"/>
      <family val="1"/>
      <charset val="204"/>
    </font>
    <font>
      <sz val="11"/>
      <name val="Times New Roman"/>
      <family val="1"/>
      <charset val="204"/>
    </font>
    <font>
      <b/>
      <sz val="11"/>
      <name val="Times New Roman"/>
      <family val="1"/>
      <charset val="204"/>
    </font>
    <font>
      <b/>
      <sz val="7"/>
      <name val="Arial"/>
      <family val="2"/>
      <charset val="204"/>
    </font>
    <font>
      <sz val="7"/>
      <name val="Arial"/>
      <family val="2"/>
      <charset val="204"/>
    </font>
    <font>
      <sz val="10"/>
      <color indexed="8"/>
      <name val="Times New Roman"/>
      <family val="1"/>
      <charset val="204"/>
    </font>
    <font>
      <sz val="10"/>
      <name val="Arial Cyr"/>
      <charset val="204"/>
    </font>
    <font>
      <sz val="7"/>
      <name val="Times New Roman"/>
      <family val="1"/>
      <charset val="204"/>
    </font>
    <font>
      <b/>
      <sz val="7"/>
      <name val="Times New Roman"/>
      <family val="1"/>
      <charset val="204"/>
    </font>
    <font>
      <b/>
      <sz val="8"/>
      <color rgb="FF000000"/>
      <name val="Arial"/>
      <family val="2"/>
      <charset val="204"/>
    </font>
    <font>
      <sz val="10"/>
      <color theme="1"/>
      <name val="Times New Roman"/>
      <family val="1"/>
      <charset val="204"/>
    </font>
    <font>
      <sz val="12"/>
      <color theme="1"/>
      <name val="Times New Roman"/>
      <family val="1"/>
      <charset val="204"/>
    </font>
    <font>
      <sz val="10"/>
      <color rgb="FF000000"/>
      <name val="Arial"/>
      <family val="2"/>
      <charset val="204"/>
    </font>
    <font>
      <sz val="10"/>
      <color rgb="FF000000"/>
      <name val="Times New Roman"/>
      <family val="1"/>
      <charset val="204"/>
    </font>
    <font>
      <b/>
      <sz val="8"/>
      <color rgb="FF000000"/>
      <name val="Times New Roman"/>
      <family val="1"/>
      <charset val="204"/>
    </font>
    <font>
      <sz val="14"/>
      <color theme="1"/>
      <name val="Times New Roman"/>
      <family val="1"/>
      <charset val="204"/>
    </font>
    <font>
      <b/>
      <sz val="14"/>
      <color theme="1"/>
      <name val="Times New Roman"/>
      <family val="1"/>
      <charset val="204"/>
    </font>
    <font>
      <i/>
      <sz val="12"/>
      <color theme="1"/>
      <name val="Times New Roman"/>
      <family val="1"/>
      <charset val="204"/>
    </font>
    <font>
      <u/>
      <sz val="14"/>
      <color theme="1"/>
      <name val="Times New Roman"/>
      <family val="1"/>
      <charset val="204"/>
    </font>
    <font>
      <sz val="8"/>
      <color rgb="FF000000"/>
      <name val="Times New Roman"/>
      <family val="1"/>
      <charset val="204"/>
    </font>
    <font>
      <b/>
      <sz val="8"/>
      <color theme="1"/>
      <name val="Times New Roman"/>
      <family val="1"/>
      <charset val="204"/>
    </font>
    <font>
      <sz val="8"/>
      <color theme="1"/>
      <name val="Times New Roman"/>
      <family val="1"/>
      <charset val="204"/>
    </font>
    <font>
      <sz val="8"/>
      <color rgb="FF000000"/>
      <name val="Arial"/>
      <family val="2"/>
      <charset val="204"/>
    </font>
    <font>
      <sz val="11"/>
      <color rgb="FF000000"/>
      <name val="Times New Roman"/>
      <family val="1"/>
      <charset val="204"/>
    </font>
    <font>
      <b/>
      <sz val="12"/>
      <color rgb="FF000000"/>
      <name val="Times New Roman"/>
      <family val="1"/>
      <charset val="204"/>
    </font>
    <font>
      <b/>
      <sz val="10"/>
      <color rgb="FF00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8"/>
      </left>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ck">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bottom/>
      <diagonal/>
    </border>
    <border>
      <left style="thin">
        <color indexed="8"/>
      </left>
      <right style="thin">
        <color indexed="8"/>
      </right>
      <top style="thin">
        <color indexed="8"/>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right style="thick">
        <color indexed="64"/>
      </right>
      <top/>
      <bottom/>
      <diagonal/>
    </border>
    <border>
      <left/>
      <right style="thick">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ck">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s>
  <cellStyleXfs count="62">
    <xf numFmtId="0" fontId="0" fillId="0" borderId="0"/>
    <xf numFmtId="0" fontId="2" fillId="0" borderId="0"/>
    <xf numFmtId="0" fontId="2" fillId="0" borderId="0"/>
    <xf numFmtId="0" fontId="2" fillId="0" borderId="0"/>
    <xf numFmtId="0" fontId="37" fillId="0" borderId="0"/>
    <xf numFmtId="0" fontId="37"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cellStyleXfs>
  <cellXfs count="666">
    <xf numFmtId="0" fontId="0" fillId="0" borderId="0" xfId="0"/>
    <xf numFmtId="0" fontId="0" fillId="0" borderId="0" xfId="0" applyFill="1"/>
    <xf numFmtId="0" fontId="8" fillId="0" borderId="0" xfId="0" applyFont="1" applyAlignment="1">
      <alignment wrapText="1"/>
    </xf>
    <xf numFmtId="0" fontId="8" fillId="0" borderId="0" xfId="0" quotePrefix="1" applyFont="1" applyAlignment="1">
      <alignment wrapText="1"/>
    </xf>
    <xf numFmtId="0" fontId="8" fillId="0" borderId="0" xfId="0" applyFont="1" applyBorder="1" applyAlignment="1">
      <alignment vertical="top" wrapText="1"/>
    </xf>
    <xf numFmtId="0" fontId="9" fillId="0" borderId="0" xfId="0" applyFont="1" applyAlignment="1"/>
    <xf numFmtId="0" fontId="9" fillId="0" borderId="0" xfId="7" applyNumberFormat="1" applyFont="1" applyFill="1" applyAlignment="1" applyProtection="1">
      <alignment horizontal="right" vertical="top"/>
      <protection hidden="1"/>
    </xf>
    <xf numFmtId="0" fontId="9" fillId="0" borderId="0" xfId="7" applyNumberFormat="1" applyFont="1" applyFill="1" applyAlignment="1" applyProtection="1">
      <alignment horizontal="center" vertical="top"/>
      <protection hidden="1"/>
    </xf>
    <xf numFmtId="0" fontId="7" fillId="0" borderId="0" xfId="7" applyNumberFormat="1" applyFont="1" applyFill="1" applyAlignment="1" applyProtection="1">
      <protection hidden="1"/>
    </xf>
    <xf numFmtId="0" fontId="9" fillId="0" borderId="0" xfId="7" applyNumberFormat="1" applyFont="1" applyFill="1" applyAlignment="1" applyProtection="1">
      <protection hidden="1"/>
    </xf>
    <xf numFmtId="183" fontId="9" fillId="0" borderId="1" xfId="7" applyNumberFormat="1" applyFont="1" applyFill="1" applyBorder="1" applyAlignment="1" applyProtection="1">
      <alignment wrapText="1"/>
      <protection hidden="1"/>
    </xf>
    <xf numFmtId="184" fontId="7" fillId="0" borderId="2" xfId="7" applyNumberFormat="1" applyFont="1" applyFill="1" applyBorder="1" applyAlignment="1" applyProtection="1">
      <alignment wrapText="1"/>
      <protection hidden="1"/>
    </xf>
    <xf numFmtId="185" fontId="9" fillId="0" borderId="3" xfId="7" applyNumberFormat="1" applyFont="1" applyFill="1" applyBorder="1" applyAlignment="1" applyProtection="1">
      <alignment wrapText="1"/>
      <protection hidden="1"/>
    </xf>
    <xf numFmtId="186" fontId="9" fillId="0" borderId="3" xfId="7" applyNumberFormat="1" applyFont="1" applyFill="1" applyBorder="1" applyAlignment="1" applyProtection="1">
      <alignment horizontal="right" wrapText="1"/>
      <protection hidden="1"/>
    </xf>
    <xf numFmtId="183" fontId="9" fillId="0" borderId="1" xfId="7" applyNumberFormat="1" applyFont="1" applyFill="1" applyBorder="1" applyAlignment="1" applyProtection="1">
      <alignment horizontal="right" wrapText="1"/>
      <protection hidden="1"/>
    </xf>
    <xf numFmtId="4" fontId="9" fillId="0" borderId="3" xfId="7" applyNumberFormat="1" applyFont="1" applyFill="1" applyBorder="1" applyAlignment="1" applyProtection="1">
      <protection hidden="1"/>
    </xf>
    <xf numFmtId="183" fontId="7" fillId="0" borderId="1" xfId="7" applyNumberFormat="1" applyFont="1" applyFill="1" applyBorder="1" applyAlignment="1" applyProtection="1">
      <alignment wrapText="1"/>
      <protection hidden="1"/>
    </xf>
    <xf numFmtId="185" fontId="7" fillId="0" borderId="3" xfId="7" applyNumberFormat="1" applyFont="1" applyFill="1" applyBorder="1" applyAlignment="1" applyProtection="1">
      <alignment wrapText="1"/>
      <protection hidden="1"/>
    </xf>
    <xf numFmtId="186" fontId="7" fillId="0" borderId="3" xfId="7" applyNumberFormat="1" applyFont="1" applyFill="1" applyBorder="1" applyAlignment="1" applyProtection="1">
      <alignment horizontal="right" wrapText="1"/>
      <protection hidden="1"/>
    </xf>
    <xf numFmtId="183" fontId="7" fillId="0" borderId="1" xfId="7" applyNumberFormat="1" applyFont="1" applyFill="1" applyBorder="1" applyAlignment="1" applyProtection="1">
      <alignment horizontal="right" wrapText="1"/>
      <protection hidden="1"/>
    </xf>
    <xf numFmtId="4" fontId="7" fillId="0" borderId="3" xfId="7" applyNumberFormat="1" applyFont="1" applyFill="1" applyBorder="1" applyAlignment="1" applyProtection="1">
      <protection hidden="1"/>
    </xf>
    <xf numFmtId="184" fontId="9" fillId="0" borderId="2" xfId="7" applyNumberFormat="1" applyFont="1" applyFill="1" applyBorder="1" applyAlignment="1" applyProtection="1">
      <alignment wrapText="1"/>
      <protection hidden="1"/>
    </xf>
    <xf numFmtId="0" fontId="11" fillId="0" borderId="0" xfId="7" applyFont="1"/>
    <xf numFmtId="183" fontId="15" fillId="0" borderId="4" xfId="7" applyNumberFormat="1" applyFont="1" applyFill="1" applyBorder="1" applyAlignment="1" applyProtection="1">
      <alignment horizontal="left" vertical="justify" wrapText="1"/>
      <protection hidden="1"/>
    </xf>
    <xf numFmtId="188" fontId="15" fillId="0" borderId="3" xfId="7" applyNumberFormat="1" applyFont="1" applyFill="1" applyBorder="1" applyAlignment="1" applyProtection="1">
      <alignment horizontal="left" vertical="justify" wrapText="1"/>
      <protection hidden="1"/>
    </xf>
    <xf numFmtId="0" fontId="3" fillId="0" borderId="0" xfId="7" applyNumberFormat="1" applyFont="1" applyFill="1" applyBorder="1" applyAlignment="1" applyProtection="1">
      <protection hidden="1"/>
    </xf>
    <xf numFmtId="183" fontId="9" fillId="0" borderId="4" xfId="7" applyNumberFormat="1" applyFont="1" applyFill="1" applyBorder="1" applyAlignment="1" applyProtection="1">
      <alignment horizontal="left" vertical="justify" wrapText="1"/>
      <protection hidden="1"/>
    </xf>
    <xf numFmtId="188" fontId="9" fillId="0" borderId="1" xfId="7" applyNumberFormat="1" applyFont="1" applyFill="1" applyBorder="1" applyAlignment="1" applyProtection="1">
      <alignment horizontal="left" vertical="justify" wrapText="1"/>
      <protection hidden="1"/>
    </xf>
    <xf numFmtId="188" fontId="9" fillId="0" borderId="5" xfId="7" applyNumberFormat="1" applyFont="1" applyFill="1" applyBorder="1" applyAlignment="1" applyProtection="1">
      <alignment horizontal="left" vertical="justify" wrapText="1"/>
      <protection hidden="1"/>
    </xf>
    <xf numFmtId="188" fontId="9" fillId="0" borderId="3" xfId="7" applyNumberFormat="1" applyFont="1" applyFill="1" applyBorder="1" applyAlignment="1" applyProtection="1">
      <alignment horizontal="left" vertical="justify" wrapText="1"/>
      <protection hidden="1"/>
    </xf>
    <xf numFmtId="0" fontId="7" fillId="0" borderId="0" xfId="7" applyNumberFormat="1" applyFont="1" applyFill="1" applyAlignment="1" applyProtection="1">
      <alignment horizontal="justify" vertical="justify"/>
      <protection hidden="1"/>
    </xf>
    <xf numFmtId="0" fontId="7" fillId="0" borderId="0" xfId="7" applyNumberFormat="1" applyFont="1" applyFill="1" applyAlignment="1" applyProtection="1">
      <alignment horizontal="right"/>
      <protection hidden="1"/>
    </xf>
    <xf numFmtId="3" fontId="9" fillId="0" borderId="0" xfId="7" applyNumberFormat="1" applyFont="1" applyFill="1" applyAlignment="1" applyProtection="1">
      <protection hidden="1"/>
    </xf>
    <xf numFmtId="0" fontId="7" fillId="0" borderId="0" xfId="7" applyFont="1" applyAlignment="1" applyProtection="1">
      <alignment horizontal="justify" vertical="justify"/>
      <protection hidden="1"/>
    </xf>
    <xf numFmtId="0" fontId="16" fillId="0" borderId="0" xfId="7" applyFont="1" applyAlignment="1" applyProtection="1">
      <alignment horizontal="justify" vertical="justify"/>
      <protection hidden="1"/>
    </xf>
    <xf numFmtId="0" fontId="40" fillId="0" borderId="0" xfId="0" applyFont="1" applyAlignment="1">
      <alignment horizontal="right" vertical="center" wrapText="1"/>
    </xf>
    <xf numFmtId="0" fontId="41" fillId="0" borderId="0" xfId="0" applyFont="1" applyAlignment="1">
      <alignment vertical="center" wrapText="1"/>
    </xf>
    <xf numFmtId="183" fontId="12" fillId="0" borderId="4" xfId="7" applyNumberFormat="1" applyFont="1" applyFill="1" applyBorder="1" applyAlignment="1" applyProtection="1">
      <alignment horizontal="justify" vertical="justify" wrapText="1"/>
      <protection hidden="1"/>
    </xf>
    <xf numFmtId="0" fontId="18" fillId="0" borderId="0" xfId="0" applyFont="1" applyAlignment="1"/>
    <xf numFmtId="0" fontId="19" fillId="0" borderId="0" xfId="0" applyFont="1" applyAlignment="1">
      <alignment horizontal="center"/>
    </xf>
    <xf numFmtId="0" fontId="18" fillId="0" borderId="0" xfId="0" applyFont="1" applyAlignment="1">
      <alignment horizontal="center"/>
    </xf>
    <xf numFmtId="0" fontId="18" fillId="0" borderId="0" xfId="0" applyFont="1" applyAlignment="1">
      <alignment horizontal="right"/>
    </xf>
    <xf numFmtId="0" fontId="19" fillId="0" borderId="1" xfId="0" applyFont="1" applyBorder="1" applyAlignment="1">
      <alignment horizontal="center" vertical="top" wrapText="1"/>
    </xf>
    <xf numFmtId="0" fontId="19" fillId="0" borderId="1" xfId="0" applyFont="1" applyBorder="1" applyAlignment="1">
      <alignment horizontal="justify" vertical="center" wrapText="1"/>
    </xf>
    <xf numFmtId="0" fontId="18" fillId="0" borderId="1" xfId="0" applyFont="1" applyBorder="1" applyAlignment="1">
      <alignment horizontal="center" vertical="top" wrapText="1"/>
    </xf>
    <xf numFmtId="0" fontId="18" fillId="0" borderId="1" xfId="0" applyFont="1" applyBorder="1" applyAlignment="1">
      <alignment horizontal="justify" vertical="center" wrapText="1"/>
    </xf>
    <xf numFmtId="0" fontId="18" fillId="0" borderId="0" xfId="0" applyFont="1" applyAlignment="1">
      <alignment horizontal="center" vertical="top" wrapText="1"/>
    </xf>
    <xf numFmtId="0" fontId="18" fillId="0" borderId="0" xfId="0" applyFont="1" applyAlignment="1">
      <alignment horizontal="justify" vertical="top" wrapText="1"/>
    </xf>
    <xf numFmtId="3" fontId="18" fillId="0" borderId="0" xfId="0" applyNumberFormat="1" applyFont="1" applyAlignment="1">
      <alignment horizontal="right" wrapText="1"/>
    </xf>
    <xf numFmtId="3" fontId="19" fillId="0" borderId="0" xfId="0" applyNumberFormat="1" applyFont="1" applyAlignment="1">
      <alignment horizontal="right" wrapText="1"/>
    </xf>
    <xf numFmtId="3" fontId="0" fillId="0" borderId="0" xfId="0" applyNumberFormat="1" applyAlignment="1">
      <alignment horizontal="right"/>
    </xf>
    <xf numFmtId="0" fontId="18" fillId="0" borderId="0" xfId="0" applyFont="1" applyAlignment="1">
      <alignment horizontal="justify"/>
    </xf>
    <xf numFmtId="0" fontId="16" fillId="0" borderId="0" xfId="0" applyFont="1"/>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9" xfId="0" applyFont="1" applyBorder="1" applyAlignment="1">
      <alignment horizontal="justify" vertical="top" wrapText="1"/>
    </xf>
    <xf numFmtId="0" fontId="19" fillId="0" borderId="0" xfId="0" applyFont="1" applyAlignment="1">
      <alignment horizontal="justify"/>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vertical="top" wrapText="1"/>
    </xf>
    <xf numFmtId="0" fontId="10" fillId="0" borderId="9" xfId="0" applyFont="1" applyBorder="1" applyAlignment="1">
      <alignment horizontal="justify" vertical="top" wrapText="1"/>
    </xf>
    <xf numFmtId="0" fontId="6" fillId="0" borderId="9" xfId="0" applyFont="1" applyBorder="1" applyAlignment="1">
      <alignment horizontal="justify" vertical="top" wrapText="1"/>
    </xf>
    <xf numFmtId="0" fontId="6" fillId="0" borderId="0" xfId="0" applyFont="1" applyAlignment="1">
      <alignment horizontal="justify"/>
    </xf>
    <xf numFmtId="0" fontId="6" fillId="0" borderId="0" xfId="0" applyFont="1"/>
    <xf numFmtId="0" fontId="20" fillId="0" borderId="0" xfId="0" applyFont="1" applyAlignment="1">
      <alignment horizontal="right"/>
    </xf>
    <xf numFmtId="0" fontId="10"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xf>
    <xf numFmtId="3" fontId="16" fillId="0" borderId="0" xfId="0" applyNumberFormat="1" applyFont="1"/>
    <xf numFmtId="0" fontId="16" fillId="0" borderId="0" xfId="0" applyFont="1" applyBorder="1" applyAlignment="1">
      <alignment horizontal="center" vertical="top" wrapText="1"/>
    </xf>
    <xf numFmtId="0" fontId="21" fillId="0" borderId="0" xfId="0" applyFont="1"/>
    <xf numFmtId="0" fontId="4" fillId="0" borderId="0" xfId="0" applyFont="1" applyBorder="1" applyAlignment="1">
      <alignment horizontal="center" vertical="top" wrapText="1"/>
    </xf>
    <xf numFmtId="3" fontId="4" fillId="0" borderId="0" xfId="0" applyNumberFormat="1" applyFont="1" applyBorder="1" applyAlignment="1">
      <alignment horizontal="center" vertical="top" wrapText="1"/>
    </xf>
    <xf numFmtId="0" fontId="17" fillId="0" borderId="11" xfId="0" applyFont="1" applyFill="1" applyBorder="1" applyAlignment="1">
      <alignment horizontal="center" wrapText="1"/>
    </xf>
    <xf numFmtId="182" fontId="17" fillId="0" borderId="11" xfId="0" applyNumberFormat="1" applyFont="1" applyFill="1" applyBorder="1" applyAlignment="1">
      <alignment horizontal="right" wrapText="1"/>
    </xf>
    <xf numFmtId="0" fontId="6" fillId="0" borderId="0" xfId="0" applyFont="1" applyAlignment="1">
      <alignment horizontal="left"/>
    </xf>
    <xf numFmtId="0" fontId="10" fillId="0" borderId="12" xfId="0" applyFont="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xf>
    <xf numFmtId="0" fontId="22" fillId="0" borderId="1" xfId="0" applyFont="1" applyFill="1" applyBorder="1" applyAlignment="1">
      <alignment horizontal="justify" vertical="center" wrapText="1"/>
    </xf>
    <xf numFmtId="0" fontId="22" fillId="0" borderId="1" xfId="0" applyFont="1" applyFill="1" applyBorder="1" applyAlignment="1">
      <alignment horizontal="justify" vertical="center"/>
    </xf>
    <xf numFmtId="193" fontId="6" fillId="0" borderId="1" xfId="0" applyNumberFormat="1" applyFont="1" applyFill="1" applyBorder="1" applyAlignment="1">
      <alignment horizontal="justify" vertical="top"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42" fillId="0" borderId="0" xfId="0" applyFont="1" applyAlignment="1">
      <alignment vertical="center"/>
    </xf>
    <xf numFmtId="183" fontId="9" fillId="0" borderId="4" xfId="7" applyNumberFormat="1" applyFont="1" applyFill="1" applyBorder="1" applyAlignment="1" applyProtection="1">
      <alignment horizontal="justify" vertical="justify" wrapText="1"/>
      <protection hidden="1"/>
    </xf>
    <xf numFmtId="188" fontId="9" fillId="0" borderId="5" xfId="7" applyNumberFormat="1" applyFont="1" applyFill="1" applyBorder="1" applyAlignment="1" applyProtection="1">
      <alignment horizontal="justify" vertical="justify" wrapText="1"/>
      <protection hidden="1"/>
    </xf>
    <xf numFmtId="188" fontId="12" fillId="0" borderId="3" xfId="7" applyNumberFormat="1" applyFont="1" applyFill="1" applyBorder="1" applyAlignment="1" applyProtection="1">
      <alignment horizontal="justify" vertical="justify" wrapText="1"/>
      <protection hidden="1"/>
    </xf>
    <xf numFmtId="188" fontId="12" fillId="0" borderId="1" xfId="7" applyNumberFormat="1" applyFont="1" applyFill="1" applyBorder="1" applyAlignment="1" applyProtection="1">
      <alignment horizontal="justify" vertical="justify" wrapText="1"/>
      <protection hidden="1"/>
    </xf>
    <xf numFmtId="0" fontId="2" fillId="0" borderId="0" xfId="7" applyFont="1"/>
    <xf numFmtId="0" fontId="43" fillId="0" borderId="0" xfId="0" applyFont="1" applyAlignment="1">
      <alignment horizontal="right" vertical="center" wrapText="1"/>
    </xf>
    <xf numFmtId="0" fontId="7" fillId="0" borderId="0" xfId="7" applyFont="1" applyFill="1" applyAlignment="1"/>
    <xf numFmtId="0" fontId="7" fillId="0" borderId="0" xfId="7" applyFont="1" applyFill="1" applyAlignment="1">
      <alignment horizontal="right"/>
    </xf>
    <xf numFmtId="0" fontId="8" fillId="0" borderId="0" xfId="0" quotePrefix="1" applyFont="1" applyFill="1" applyAlignment="1"/>
    <xf numFmtId="0" fontId="7" fillId="0" borderId="0" xfId="7" applyFont="1" applyFill="1" applyAlignment="1" applyProtection="1">
      <protection hidden="1"/>
    </xf>
    <xf numFmtId="0" fontId="2" fillId="0" borderId="0" xfId="7" applyFont="1" applyProtection="1">
      <protection hidden="1"/>
    </xf>
    <xf numFmtId="0" fontId="9" fillId="0" borderId="0" xfId="0" applyFont="1" applyFill="1" applyAlignment="1"/>
    <xf numFmtId="0" fontId="13" fillId="0" borderId="0" xfId="7" applyNumberFormat="1" applyFont="1" applyFill="1" applyBorder="1" applyAlignment="1" applyProtection="1">
      <protection hidden="1"/>
    </xf>
    <xf numFmtId="0" fontId="3" fillId="0" borderId="0" xfId="7" applyNumberFormat="1" applyFont="1" applyFill="1" applyAlignment="1" applyProtection="1">
      <protection hidden="1"/>
    </xf>
    <xf numFmtId="0" fontId="2" fillId="0" borderId="0" xfId="7" applyNumberFormat="1" applyFont="1" applyFill="1" applyAlignment="1" applyProtection="1">
      <protection hidden="1"/>
    </xf>
    <xf numFmtId="0" fontId="7" fillId="0" borderId="0" xfId="7" applyFont="1" applyFill="1" applyProtection="1">
      <protection hidden="1"/>
    </xf>
    <xf numFmtId="0" fontId="7" fillId="0" borderId="0" xfId="7" applyFont="1" applyFill="1" applyAlignment="1" applyProtection="1">
      <alignment horizontal="right"/>
      <protection hidden="1"/>
    </xf>
    <xf numFmtId="0" fontId="7" fillId="0" borderId="0" xfId="7" applyFont="1" applyFill="1"/>
    <xf numFmtId="4" fontId="18" fillId="0" borderId="1" xfId="0" applyNumberFormat="1" applyFont="1" applyBorder="1" applyAlignment="1">
      <alignment horizontal="right" wrapText="1"/>
    </xf>
    <xf numFmtId="4" fontId="18" fillId="0" borderId="1" xfId="0" applyNumberFormat="1" applyFont="1" applyBorder="1" applyAlignment="1">
      <alignment horizontal="right" vertical="top" wrapText="1"/>
    </xf>
    <xf numFmtId="4" fontId="10" fillId="0" borderId="1" xfId="0" applyNumberFormat="1" applyFont="1" applyBorder="1"/>
    <xf numFmtId="4" fontId="6" fillId="0" borderId="1" xfId="0" applyNumberFormat="1" applyFont="1" applyBorder="1"/>
    <xf numFmtId="4" fontId="10" fillId="0" borderId="1" xfId="0" applyNumberFormat="1" applyFont="1" applyFill="1" applyBorder="1"/>
    <xf numFmtId="4" fontId="6" fillId="0" borderId="1" xfId="0" applyNumberFormat="1" applyFont="1" applyFill="1" applyBorder="1"/>
    <xf numFmtId="183" fontId="14" fillId="0" borderId="4" xfId="7" applyNumberFormat="1" applyFont="1" applyFill="1" applyBorder="1" applyAlignment="1" applyProtection="1">
      <alignment horizontal="left" vertical="justify" wrapText="1"/>
      <protection hidden="1"/>
    </xf>
    <xf numFmtId="0" fontId="14" fillId="0" borderId="1" xfId="7" applyNumberFormat="1" applyFont="1" applyFill="1" applyBorder="1" applyAlignment="1" applyProtection="1">
      <alignment horizontal="left" vertical="justify" wrapText="1"/>
      <protection hidden="1"/>
    </xf>
    <xf numFmtId="0" fontId="14" fillId="0" borderId="3" xfId="7" applyNumberFormat="1" applyFont="1" applyFill="1" applyBorder="1" applyAlignment="1" applyProtection="1">
      <alignment horizontal="left" vertical="justify" wrapText="1"/>
      <protection hidden="1"/>
    </xf>
    <xf numFmtId="0" fontId="17" fillId="0" borderId="11" xfId="0" applyFont="1" applyBorder="1" applyAlignment="1">
      <alignment horizontal="center" vertical="center" wrapText="1"/>
    </xf>
    <xf numFmtId="0" fontId="17" fillId="0" borderId="11" xfId="0" applyFont="1" applyFill="1" applyBorder="1" applyAlignment="1">
      <alignment horizontal="left" vertical="top" wrapText="1"/>
    </xf>
    <xf numFmtId="49" fontId="17" fillId="0" borderId="11" xfId="0" applyNumberFormat="1" applyFont="1" applyFill="1" applyBorder="1" applyAlignment="1">
      <alignment horizontal="center" wrapText="1"/>
    </xf>
    <xf numFmtId="4" fontId="17" fillId="0" borderId="13" xfId="0" applyNumberFormat="1" applyFont="1" applyFill="1" applyBorder="1" applyAlignment="1">
      <alignment horizontal="right" wrapText="1"/>
    </xf>
    <xf numFmtId="183" fontId="14" fillId="0" borderId="1" xfId="7" applyNumberFormat="1" applyFont="1" applyFill="1" applyBorder="1" applyAlignment="1" applyProtection="1">
      <alignment horizontal="right" wrapText="1"/>
      <protection hidden="1"/>
    </xf>
    <xf numFmtId="183" fontId="25" fillId="0" borderId="1" xfId="7" applyNumberFormat="1" applyFont="1" applyFill="1" applyBorder="1" applyAlignment="1" applyProtection="1">
      <alignment horizontal="right" wrapText="1"/>
      <protection hidden="1"/>
    </xf>
    <xf numFmtId="0" fontId="7" fillId="0" borderId="0" xfId="7" applyFont="1" applyAlignment="1">
      <alignment horizontal="justify" vertical="justify"/>
    </xf>
    <xf numFmtId="0" fontId="7" fillId="0" borderId="0" xfId="7" applyFont="1" applyFill="1" applyAlignment="1">
      <alignment horizontal="left" vertical="justify"/>
    </xf>
    <xf numFmtId="0" fontId="9" fillId="0" borderId="0" xfId="0" quotePrefix="1" applyFont="1" applyFill="1" applyAlignment="1">
      <alignment horizontal="left"/>
    </xf>
    <xf numFmtId="0" fontId="9" fillId="0" borderId="0" xfId="0" applyFont="1" applyFill="1" applyAlignment="1">
      <alignment horizontal="left"/>
    </xf>
    <xf numFmtId="0" fontId="9" fillId="0" borderId="14" xfId="7" applyNumberFormat="1" applyFont="1" applyFill="1" applyBorder="1" applyAlignment="1" applyProtection="1">
      <alignment horizontal="center"/>
      <protection hidden="1"/>
    </xf>
    <xf numFmtId="0" fontId="9" fillId="0" borderId="0" xfId="7" applyNumberFormat="1" applyFont="1" applyFill="1" applyAlignment="1" applyProtection="1">
      <alignment horizontal="center"/>
      <protection hidden="1"/>
    </xf>
    <xf numFmtId="0" fontId="9" fillId="0" borderId="0" xfId="7" applyNumberFormat="1" applyFont="1" applyFill="1" applyAlignment="1" applyProtection="1">
      <alignment horizontal="left"/>
      <protection hidden="1"/>
    </xf>
    <xf numFmtId="188" fontId="14" fillId="0" borderId="3" xfId="7" applyNumberFormat="1" applyFont="1" applyFill="1" applyBorder="1" applyAlignment="1" applyProtection="1">
      <alignment horizontal="left" vertical="justify" wrapText="1"/>
      <protection hidden="1"/>
    </xf>
    <xf numFmtId="0" fontId="14" fillId="0" borderId="2" xfId="7" applyNumberFormat="1" applyFont="1" applyFill="1" applyBorder="1" applyAlignment="1" applyProtection="1">
      <alignment horizontal="left" vertical="justify" wrapText="1"/>
      <protection hidden="1"/>
    </xf>
    <xf numFmtId="0" fontId="14" fillId="0" borderId="5" xfId="7" applyNumberFormat="1" applyFont="1" applyFill="1" applyBorder="1" applyAlignment="1" applyProtection="1">
      <alignment horizontal="left" vertical="justify" wrapText="1"/>
      <protection hidden="1"/>
    </xf>
    <xf numFmtId="188" fontId="14" fillId="0" borderId="1" xfId="7" applyNumberFormat="1" applyFont="1" applyFill="1" applyBorder="1" applyAlignment="1" applyProtection="1">
      <alignment horizontal="left" vertical="justify" wrapText="1"/>
      <protection hidden="1"/>
    </xf>
    <xf numFmtId="0" fontId="25" fillId="0" borderId="1" xfId="7" applyNumberFormat="1" applyFont="1" applyFill="1" applyBorder="1" applyAlignment="1" applyProtection="1">
      <alignment horizontal="left" vertical="justify" wrapText="1"/>
      <protection hidden="1"/>
    </xf>
    <xf numFmtId="0" fontId="25" fillId="0" borderId="3" xfId="7" applyNumberFormat="1" applyFont="1" applyFill="1" applyBorder="1" applyAlignment="1" applyProtection="1">
      <alignment horizontal="left" vertical="justify" wrapText="1"/>
      <protection hidden="1"/>
    </xf>
    <xf numFmtId="0" fontId="25" fillId="0" borderId="5" xfId="7" applyNumberFormat="1" applyFont="1" applyFill="1" applyBorder="1" applyAlignment="1" applyProtection="1">
      <alignment horizontal="left" vertical="justify" wrapText="1"/>
      <protection hidden="1"/>
    </xf>
    <xf numFmtId="0" fontId="25" fillId="0" borderId="2" xfId="7" applyNumberFormat="1" applyFont="1" applyFill="1" applyBorder="1" applyAlignment="1" applyProtection="1">
      <alignment horizontal="left" vertical="justify" wrapText="1"/>
      <protection hidden="1"/>
    </xf>
    <xf numFmtId="0" fontId="14" fillId="0" borderId="5" xfId="7" applyNumberFormat="1" applyFont="1" applyFill="1" applyBorder="1" applyAlignment="1" applyProtection="1">
      <alignment horizontal="justify" vertical="justify" wrapText="1"/>
      <protection hidden="1"/>
    </xf>
    <xf numFmtId="0" fontId="25" fillId="0" borderId="5" xfId="7" applyNumberFormat="1" applyFont="1" applyFill="1" applyBorder="1" applyAlignment="1" applyProtection="1">
      <alignment horizontal="justify" vertical="justify" wrapText="1"/>
      <protection hidden="1"/>
    </xf>
    <xf numFmtId="0" fontId="14" fillId="0" borderId="1" xfId="7" applyNumberFormat="1" applyFont="1" applyFill="1" applyBorder="1" applyAlignment="1" applyProtection="1">
      <alignment horizontal="justify" vertical="justify" wrapText="1"/>
      <protection hidden="1"/>
    </xf>
    <xf numFmtId="0" fontId="14" fillId="0" borderId="3" xfId="7" applyNumberFormat="1" applyFont="1" applyFill="1" applyBorder="1" applyAlignment="1" applyProtection="1">
      <alignment horizontal="justify" vertical="justify" wrapText="1"/>
      <protection hidden="1"/>
    </xf>
    <xf numFmtId="0" fontId="25" fillId="0" borderId="1" xfId="7" applyNumberFormat="1" applyFont="1" applyFill="1" applyBorder="1" applyAlignment="1" applyProtection="1">
      <alignment horizontal="justify" vertical="justify" wrapText="1"/>
      <protection hidden="1"/>
    </xf>
    <xf numFmtId="0" fontId="25" fillId="0" borderId="3" xfId="7" applyNumberFormat="1" applyFont="1" applyFill="1" applyBorder="1" applyAlignment="1" applyProtection="1">
      <alignment horizontal="justify" vertical="justify" wrapText="1"/>
      <protection hidden="1"/>
    </xf>
    <xf numFmtId="183" fontId="14" fillId="0" borderId="4" xfId="7" applyNumberFormat="1" applyFont="1" applyFill="1" applyBorder="1" applyAlignment="1" applyProtection="1">
      <alignment horizontal="justify" vertical="justify" wrapText="1"/>
      <protection hidden="1"/>
    </xf>
    <xf numFmtId="188" fontId="14" fillId="0" borderId="1" xfId="7" applyNumberFormat="1" applyFont="1" applyFill="1" applyBorder="1" applyAlignment="1" applyProtection="1">
      <alignment horizontal="justify" vertical="justify" wrapText="1"/>
      <protection hidden="1"/>
    </xf>
    <xf numFmtId="0" fontId="25" fillId="0" borderId="3" xfId="7" applyNumberFormat="1" applyFont="1" applyFill="1" applyBorder="1" applyAlignment="1" applyProtection="1">
      <alignment vertical="justify" wrapText="1"/>
      <protection hidden="1"/>
    </xf>
    <xf numFmtId="0" fontId="44" fillId="0" borderId="0" xfId="0" applyFont="1" applyAlignment="1">
      <alignment horizontal="right" vertical="center" wrapText="1"/>
    </xf>
    <xf numFmtId="0" fontId="45" fillId="0" borderId="0" xfId="0" applyFont="1" applyAlignment="1">
      <alignment horizontal="right" vertical="center" wrapText="1"/>
    </xf>
    <xf numFmtId="0" fontId="45" fillId="0" borderId="0" xfId="0" applyFont="1" applyBorder="1" applyAlignment="1">
      <alignment horizontal="right" vertical="center" wrapText="1"/>
    </xf>
    <xf numFmtId="0" fontId="19" fillId="0" borderId="0" xfId="0" applyFont="1" applyAlignment="1">
      <alignment horizontal="center" wrapText="1"/>
    </xf>
    <xf numFmtId="0" fontId="17" fillId="0" borderId="15" xfId="0" applyFont="1" applyBorder="1" applyAlignment="1">
      <alignment horizontal="center" vertical="center" wrapText="1"/>
    </xf>
    <xf numFmtId="0" fontId="18" fillId="0" borderId="1" xfId="0" applyFont="1" applyBorder="1" applyAlignment="1">
      <alignment horizontal="justify" vertical="top" wrapText="1"/>
    </xf>
    <xf numFmtId="3" fontId="18" fillId="0" borderId="1" xfId="0" applyNumberFormat="1" applyFont="1" applyBorder="1" applyAlignment="1">
      <alignment horizontal="right" wrapText="1"/>
    </xf>
    <xf numFmtId="0" fontId="17" fillId="0" borderId="1" xfId="0" applyFont="1" applyBorder="1" applyAlignment="1">
      <alignment horizontal="center" vertical="center"/>
    </xf>
    <xf numFmtId="49" fontId="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84" fontId="7" fillId="0" borderId="16" xfId="7" applyNumberFormat="1" applyFont="1" applyFill="1" applyBorder="1" applyAlignment="1" applyProtection="1">
      <alignment wrapText="1"/>
      <protection hidden="1"/>
    </xf>
    <xf numFmtId="185" fontId="7" fillId="0" borderId="17" xfId="7" applyNumberFormat="1" applyFont="1" applyFill="1" applyBorder="1" applyAlignment="1" applyProtection="1">
      <alignment wrapText="1"/>
      <protection hidden="1"/>
    </xf>
    <xf numFmtId="183" fontId="7" fillId="0" borderId="12" xfId="7" applyNumberFormat="1" applyFont="1" applyFill="1" applyBorder="1" applyAlignment="1" applyProtection="1">
      <alignment horizontal="right" wrapText="1"/>
      <protection hidden="1"/>
    </xf>
    <xf numFmtId="0" fontId="26" fillId="0" borderId="0" xfId="7" applyFont="1" applyFill="1" applyProtection="1">
      <protection hidden="1"/>
    </xf>
    <xf numFmtId="0" fontId="7" fillId="0" borderId="0" xfId="29" applyNumberFormat="1" applyFont="1" applyFill="1" applyAlignment="1" applyProtection="1">
      <protection hidden="1"/>
    </xf>
    <xf numFmtId="194" fontId="7" fillId="0" borderId="0" xfId="29" applyNumberFormat="1" applyFont="1" applyFill="1" applyAlignment="1" applyProtection="1">
      <protection hidden="1"/>
    </xf>
    <xf numFmtId="0" fontId="2" fillId="0" borderId="0" xfId="43" applyFill="1" applyAlignment="1" applyProtection="1">
      <alignment horizontal="right"/>
      <protection hidden="1"/>
    </xf>
    <xf numFmtId="0" fontId="29" fillId="0" borderId="18" xfId="7" applyNumberFormat="1" applyFont="1" applyFill="1" applyBorder="1" applyAlignment="1" applyProtection="1">
      <alignment horizontal="center" vertical="center"/>
      <protection hidden="1"/>
    </xf>
    <xf numFmtId="0" fontId="29" fillId="0" borderId="18" xfId="7" applyNumberFormat="1" applyFont="1" applyFill="1" applyBorder="1" applyAlignment="1" applyProtection="1">
      <alignment horizontal="center" vertical="center" wrapText="1"/>
      <protection hidden="1"/>
    </xf>
    <xf numFmtId="0" fontId="29" fillId="0" borderId="19" xfId="7" applyNumberFormat="1" applyFont="1" applyFill="1" applyBorder="1" applyAlignment="1" applyProtection="1">
      <alignment horizontal="center" vertical="center" wrapText="1"/>
      <protection hidden="1"/>
    </xf>
    <xf numFmtId="0" fontId="27" fillId="0" borderId="0" xfId="7" applyNumberFormat="1" applyFont="1" applyFill="1" applyAlignment="1" applyProtection="1">
      <alignment horizontal="center"/>
      <protection hidden="1"/>
    </xf>
    <xf numFmtId="195" fontId="13" fillId="0" borderId="20" xfId="7" applyNumberFormat="1" applyFont="1" applyFill="1" applyBorder="1" applyAlignment="1" applyProtection="1">
      <protection hidden="1"/>
    </xf>
    <xf numFmtId="0" fontId="11" fillId="0" borderId="21" xfId="7" applyFont="1" applyFill="1" applyBorder="1" applyProtection="1">
      <protection hidden="1"/>
    </xf>
    <xf numFmtId="0" fontId="26" fillId="0" borderId="14" xfId="7" applyFont="1" applyFill="1" applyBorder="1" applyProtection="1">
      <protection hidden="1"/>
    </xf>
    <xf numFmtId="0" fontId="26" fillId="0" borderId="14" xfId="7" applyNumberFormat="1" applyFont="1" applyFill="1" applyBorder="1" applyAlignment="1" applyProtection="1">
      <protection hidden="1"/>
    </xf>
    <xf numFmtId="171" fontId="0" fillId="0" borderId="0" xfId="59" applyNumberFormat="1" applyFont="1"/>
    <xf numFmtId="0" fontId="30" fillId="0" borderId="0" xfId="0" applyFont="1"/>
    <xf numFmtId="171" fontId="30" fillId="0" borderId="0" xfId="59" applyNumberFormat="1" applyFont="1"/>
    <xf numFmtId="0" fontId="31" fillId="0" borderId="0" xfId="0" applyFont="1" applyAlignment="1">
      <alignment horizontal="center" wrapText="1"/>
    </xf>
    <xf numFmtId="0" fontId="0" fillId="0" borderId="0" xfId="0" applyAlignment="1">
      <alignment horizontal="right" vertical="center"/>
    </xf>
    <xf numFmtId="0" fontId="32" fillId="0" borderId="1" xfId="0" applyFont="1" applyBorder="1" applyAlignment="1">
      <alignment horizontal="center" wrapText="1"/>
    </xf>
    <xf numFmtId="0" fontId="32" fillId="0" borderId="1" xfId="0" applyFont="1" applyBorder="1" applyAlignment="1">
      <alignment horizontal="center" vertical="center"/>
    </xf>
    <xf numFmtId="171" fontId="33" fillId="0" borderId="1" xfId="59" applyNumberFormat="1" applyFont="1" applyBorder="1" applyAlignment="1">
      <alignment horizontal="center"/>
    </xf>
    <xf numFmtId="0" fontId="32" fillId="0" borderId="1" xfId="0" applyFont="1" applyBorder="1"/>
    <xf numFmtId="0" fontId="32" fillId="0" borderId="1" xfId="0" applyFont="1" applyBorder="1" applyAlignment="1">
      <alignment horizontal="left"/>
    </xf>
    <xf numFmtId="171" fontId="32" fillId="0" borderId="1" xfId="59" applyNumberFormat="1" applyFont="1" applyBorder="1"/>
    <xf numFmtId="0" fontId="33" fillId="0" borderId="1" xfId="0" applyFont="1" applyBorder="1"/>
    <xf numFmtId="171" fontId="33" fillId="0" borderId="1" xfId="59" applyNumberFormat="1" applyFont="1" applyBorder="1"/>
    <xf numFmtId="0" fontId="16" fillId="0" borderId="0" xfId="0" applyFont="1" applyAlignment="1"/>
    <xf numFmtId="0" fontId="8" fillId="0" borderId="0" xfId="0" applyFont="1" applyAlignment="1">
      <alignment horizontal="center" wrapText="1"/>
    </xf>
    <xf numFmtId="0" fontId="7" fillId="0" borderId="0" xfId="0" applyFont="1" applyAlignment="1">
      <alignment horizontal="right" vertical="center" wrapText="1"/>
    </xf>
    <xf numFmtId="0" fontId="46" fillId="0" borderId="0" xfId="0" applyFont="1" applyAlignment="1">
      <alignment horizontal="center" vertical="center"/>
    </xf>
    <xf numFmtId="0" fontId="46" fillId="0" borderId="0" xfId="0" applyFont="1" applyAlignment="1">
      <alignment vertical="center" wrapText="1"/>
    </xf>
    <xf numFmtId="0" fontId="46" fillId="0" borderId="22" xfId="0" applyFont="1" applyBorder="1" applyAlignment="1">
      <alignment vertical="center" wrapText="1"/>
    </xf>
    <xf numFmtId="0" fontId="46" fillId="0" borderId="22" xfId="0" applyFont="1" applyBorder="1" applyAlignment="1">
      <alignment horizontal="right" vertical="center" wrapText="1"/>
    </xf>
    <xf numFmtId="0" fontId="46" fillId="0" borderId="1" xfId="0" applyFont="1" applyBorder="1" applyAlignment="1">
      <alignment horizontal="center" vertical="center" wrapText="1"/>
    </xf>
    <xf numFmtId="0" fontId="46" fillId="0" borderId="1" xfId="0" applyFont="1" applyBorder="1" applyAlignment="1">
      <alignment horizontal="center" vertical="center"/>
    </xf>
    <xf numFmtId="0" fontId="46" fillId="0" borderId="1" xfId="0" applyFont="1" applyBorder="1" applyAlignment="1">
      <alignment horizontal="center"/>
    </xf>
    <xf numFmtId="49" fontId="47" fillId="0" borderId="1" xfId="0" applyNumberFormat="1" applyFont="1" applyFill="1" applyBorder="1" applyAlignment="1">
      <alignment horizontal="center"/>
    </xf>
    <xf numFmtId="0" fontId="47" fillId="0" borderId="1" xfId="0" applyFont="1" applyFill="1" applyBorder="1" applyAlignment="1">
      <alignment horizontal="left" vertical="top" wrapText="1"/>
    </xf>
    <xf numFmtId="4" fontId="47" fillId="0" borderId="1" xfId="0" applyNumberFormat="1" applyFont="1" applyFill="1" applyBorder="1" applyAlignment="1">
      <alignment vertical="center"/>
    </xf>
    <xf numFmtId="49" fontId="46" fillId="0" borderId="1" xfId="0" applyNumberFormat="1" applyFont="1" applyFill="1" applyBorder="1" applyAlignment="1">
      <alignment horizontal="center"/>
    </xf>
    <xf numFmtId="0" fontId="46" fillId="0" borderId="1" xfId="0" applyFont="1" applyFill="1" applyBorder="1" applyAlignment="1">
      <alignment horizontal="left" vertical="top" wrapText="1"/>
    </xf>
    <xf numFmtId="193" fontId="46" fillId="0" borderId="1" xfId="0" applyNumberFormat="1" applyFont="1" applyBorder="1" applyAlignment="1">
      <alignment horizontal="right" vertical="center"/>
    </xf>
    <xf numFmtId="0" fontId="46" fillId="0" borderId="1" xfId="0" applyFont="1" applyFill="1" applyBorder="1" applyAlignment="1">
      <alignment horizontal="left" wrapText="1"/>
    </xf>
    <xf numFmtId="49" fontId="48" fillId="0" borderId="1" xfId="0" applyNumberFormat="1" applyFont="1" applyFill="1" applyBorder="1" applyAlignment="1">
      <alignment horizontal="center"/>
    </xf>
    <xf numFmtId="193" fontId="46" fillId="3" borderId="1" xfId="0" applyNumberFormat="1" applyFont="1" applyFill="1" applyBorder="1" applyAlignment="1">
      <alignment horizontal="right" vertical="center"/>
    </xf>
    <xf numFmtId="193" fontId="46" fillId="0" borderId="1" xfId="0" applyNumberFormat="1" applyFont="1" applyBorder="1" applyAlignment="1">
      <alignment horizontal="right" vertical="center" wrapText="1"/>
    </xf>
    <xf numFmtId="197" fontId="46" fillId="0" borderId="1" xfId="59" applyNumberFormat="1" applyFont="1" applyBorder="1" applyAlignment="1">
      <alignment horizontal="right" wrapText="1"/>
    </xf>
    <xf numFmtId="197" fontId="49" fillId="0" borderId="1" xfId="59" applyNumberFormat="1" applyFont="1" applyBorder="1" applyAlignment="1">
      <alignment horizontal="right" wrapText="1"/>
    </xf>
    <xf numFmtId="0" fontId="47" fillId="0" borderId="1" xfId="0" applyFont="1" applyFill="1" applyBorder="1" applyAlignment="1">
      <alignment horizontal="left" wrapText="1"/>
    </xf>
    <xf numFmtId="0" fontId="47" fillId="0" borderId="1" xfId="0" applyFont="1" applyBorder="1" applyAlignment="1">
      <alignment wrapText="1"/>
    </xf>
    <xf numFmtId="0" fontId="46" fillId="0" borderId="1" xfId="0" applyFont="1" applyBorder="1" applyAlignment="1">
      <alignment wrapText="1"/>
    </xf>
    <xf numFmtId="0" fontId="46" fillId="0" borderId="1" xfId="0" applyFont="1" applyBorder="1"/>
    <xf numFmtId="0" fontId="46" fillId="0" borderId="1" xfId="0" applyFont="1" applyFill="1" applyBorder="1" applyAlignment="1">
      <alignment wrapText="1"/>
    </xf>
    <xf numFmtId="0" fontId="47" fillId="0" borderId="1" xfId="0" applyNumberFormat="1" applyFont="1" applyFill="1" applyBorder="1" applyAlignment="1">
      <alignment horizontal="center"/>
    </xf>
    <xf numFmtId="0" fontId="35" fillId="0" borderId="1" xfId="7" applyNumberFormat="1" applyFont="1" applyFill="1" applyBorder="1" applyProtection="1">
      <protection hidden="1"/>
    </xf>
    <xf numFmtId="0" fontId="35" fillId="0" borderId="1" xfId="7" applyNumberFormat="1" applyFont="1" applyFill="1" applyBorder="1" applyAlignment="1" applyProtection="1">
      <alignment wrapText="1"/>
      <protection hidden="1"/>
    </xf>
    <xf numFmtId="0" fontId="35" fillId="0" borderId="1" xfId="7" applyNumberFormat="1" applyFont="1" applyFill="1" applyBorder="1" applyAlignment="1" applyProtection="1">
      <alignment horizontal="left" wrapText="1"/>
      <protection hidden="1"/>
    </xf>
    <xf numFmtId="186" fontId="35" fillId="0" borderId="1" xfId="7" applyNumberFormat="1" applyFont="1" applyFill="1" applyBorder="1" applyAlignment="1" applyProtection="1">
      <protection hidden="1"/>
    </xf>
    <xf numFmtId="0" fontId="34" fillId="0" borderId="20" xfId="7" applyNumberFormat="1" applyFont="1" applyFill="1" applyBorder="1" applyAlignment="1" applyProtection="1">
      <alignment horizontal="center"/>
      <protection hidden="1"/>
    </xf>
    <xf numFmtId="185" fontId="3" fillId="0" borderId="1" xfId="7" applyNumberFormat="1" applyFont="1" applyFill="1" applyBorder="1" applyAlignment="1" applyProtection="1">
      <protection hidden="1"/>
    </xf>
    <xf numFmtId="183" fontId="3" fillId="0" borderId="1" xfId="7" applyNumberFormat="1" applyFont="1" applyFill="1" applyBorder="1" applyAlignment="1" applyProtection="1">
      <protection hidden="1"/>
    </xf>
    <xf numFmtId="194" fontId="3" fillId="0" borderId="1" xfId="7" applyNumberFormat="1" applyFont="1" applyFill="1" applyBorder="1" applyAlignment="1" applyProtection="1">
      <protection hidden="1"/>
    </xf>
    <xf numFmtId="0" fontId="13" fillId="0" borderId="20" xfId="7" applyNumberFormat="1" applyFont="1" applyFill="1" applyBorder="1" applyAlignment="1" applyProtection="1">
      <alignment horizontal="center"/>
      <protection hidden="1"/>
    </xf>
    <xf numFmtId="186" fontId="34" fillId="0" borderId="1" xfId="7" applyNumberFormat="1" applyFont="1" applyFill="1" applyBorder="1" applyAlignment="1" applyProtection="1">
      <protection hidden="1"/>
    </xf>
    <xf numFmtId="185" fontId="13" fillId="0" borderId="1" xfId="7" applyNumberFormat="1" applyFont="1" applyFill="1" applyBorder="1" applyAlignment="1" applyProtection="1">
      <protection hidden="1"/>
    </xf>
    <xf numFmtId="183" fontId="13" fillId="0" borderId="1" xfId="7" applyNumberFormat="1" applyFont="1" applyFill="1" applyBorder="1" applyAlignment="1" applyProtection="1">
      <protection hidden="1"/>
    </xf>
    <xf numFmtId="194" fontId="13" fillId="0" borderId="1" xfId="7" applyNumberFormat="1" applyFont="1" applyFill="1" applyBorder="1" applyAlignment="1" applyProtection="1">
      <protection hidden="1"/>
    </xf>
    <xf numFmtId="0" fontId="43" fillId="0" borderId="0" xfId="0" applyFont="1" applyBorder="1" applyAlignment="1">
      <alignment horizontal="right" vertical="center" wrapText="1"/>
    </xf>
    <xf numFmtId="0" fontId="45" fillId="0" borderId="1" xfId="0" applyFont="1" applyBorder="1" applyAlignment="1">
      <alignment horizontal="right" vertical="center" wrapText="1"/>
    </xf>
    <xf numFmtId="0" fontId="9" fillId="0" borderId="13" xfId="7" applyNumberFormat="1" applyFont="1" applyFill="1" applyBorder="1" applyAlignment="1" applyProtection="1">
      <alignment horizontal="center" vertical="top" wrapText="1"/>
      <protection hidden="1"/>
    </xf>
    <xf numFmtId="0" fontId="9" fillId="0" borderId="18" xfId="7" applyNumberFormat="1" applyFont="1" applyFill="1" applyBorder="1" applyAlignment="1" applyProtection="1">
      <alignment horizontal="center" vertical="top" wrapText="1"/>
      <protection hidden="1"/>
    </xf>
    <xf numFmtId="0" fontId="9" fillId="0" borderId="23" xfId="7" applyNumberFormat="1" applyFont="1" applyFill="1" applyBorder="1" applyAlignment="1" applyProtection="1">
      <alignment horizontal="center" vertical="top" wrapText="1"/>
      <protection hidden="1"/>
    </xf>
    <xf numFmtId="0" fontId="7" fillId="0" borderId="24" xfId="7" applyNumberFormat="1" applyFont="1" applyFill="1" applyBorder="1" applyAlignment="1" applyProtection="1">
      <alignment wrapText="1"/>
      <protection hidden="1"/>
    </xf>
    <xf numFmtId="0" fontId="7" fillId="0" borderId="24" xfId="7" applyNumberFormat="1" applyFont="1" applyFill="1" applyBorder="1" applyAlignment="1" applyProtection="1">
      <protection hidden="1"/>
    </xf>
    <xf numFmtId="0" fontId="9" fillId="0" borderId="24" xfId="7" applyNumberFormat="1" applyFont="1" applyFill="1" applyBorder="1" applyAlignment="1" applyProtection="1">
      <alignment horizontal="right" wrapText="1"/>
      <protection hidden="1"/>
    </xf>
    <xf numFmtId="0" fontId="9" fillId="0" borderId="25" xfId="7" applyNumberFormat="1" applyFont="1" applyFill="1" applyBorder="1" applyAlignment="1" applyProtection="1">
      <alignment horizontal="right" wrapText="1"/>
      <protection hidden="1"/>
    </xf>
    <xf numFmtId="0" fontId="44" fillId="0" borderId="0" xfId="0" applyFont="1" applyBorder="1" applyAlignment="1">
      <alignment horizontal="right" vertical="center" wrapText="1"/>
    </xf>
    <xf numFmtId="0" fontId="0" fillId="0" borderId="26" xfId="0" applyBorder="1"/>
    <xf numFmtId="0" fontId="0" fillId="0" borderId="27" xfId="0" applyBorder="1"/>
    <xf numFmtId="0" fontId="0" fillId="0" borderId="9" xfId="0" applyBorder="1"/>
    <xf numFmtId="0" fontId="0" fillId="0" borderId="1" xfId="0" applyBorder="1"/>
    <xf numFmtId="185" fontId="45" fillId="0" borderId="1" xfId="0" applyNumberFormat="1" applyFont="1" applyBorder="1" applyAlignment="1">
      <alignment horizontal="right" vertical="center" wrapText="1"/>
    </xf>
    <xf numFmtId="185" fontId="50" fillId="0" borderId="1" xfId="0" applyNumberFormat="1" applyFont="1" applyBorder="1" applyAlignment="1">
      <alignment horizontal="right" vertical="center" wrapText="1"/>
    </xf>
    <xf numFmtId="0" fontId="50" fillId="0" borderId="1" xfId="0" applyFont="1" applyBorder="1" applyAlignment="1">
      <alignment horizontal="right" vertical="center" wrapText="1"/>
    </xf>
    <xf numFmtId="0" fontId="50" fillId="0" borderId="1" xfId="0" applyFont="1" applyBorder="1" applyAlignment="1">
      <alignment vertical="center" wrapText="1"/>
    </xf>
    <xf numFmtId="183" fontId="50" fillId="0" borderId="1" xfId="0" applyNumberFormat="1" applyFont="1" applyBorder="1" applyAlignment="1">
      <alignment horizontal="right" vertical="center" wrapText="1"/>
    </xf>
    <xf numFmtId="4" fontId="50" fillId="0" borderId="1" xfId="0" applyNumberFormat="1" applyFont="1" applyBorder="1" applyAlignment="1">
      <alignment horizontal="right" vertical="center" wrapText="1"/>
    </xf>
    <xf numFmtId="4" fontId="50" fillId="0" borderId="1" xfId="0" applyNumberFormat="1" applyFont="1" applyBorder="1" applyAlignment="1">
      <alignment vertical="center" wrapText="1"/>
    </xf>
    <xf numFmtId="185" fontId="51" fillId="0" borderId="1" xfId="0" applyNumberFormat="1" applyFont="1" applyBorder="1" applyAlignment="1">
      <alignment horizontal="right" vertical="center" wrapText="1"/>
    </xf>
    <xf numFmtId="185" fontId="52" fillId="0" borderId="1" xfId="0" applyNumberFormat="1" applyFont="1" applyBorder="1" applyAlignment="1">
      <alignment horizontal="right" vertical="center" wrapText="1"/>
    </xf>
    <xf numFmtId="0" fontId="45" fillId="0" borderId="26" xfId="0" applyFont="1" applyBorder="1" applyAlignment="1">
      <alignment horizontal="center" vertical="center" wrapText="1"/>
    </xf>
    <xf numFmtId="0" fontId="45" fillId="0" borderId="28" xfId="0" applyFont="1" applyBorder="1" applyAlignment="1">
      <alignment horizontal="center" vertical="center" wrapText="1"/>
    </xf>
    <xf numFmtId="0" fontId="0" fillId="0" borderId="29" xfId="0" applyBorder="1"/>
    <xf numFmtId="0" fontId="45" fillId="0" borderId="4" xfId="0" applyFont="1" applyBorder="1" applyAlignment="1">
      <alignment horizontal="right" vertical="center" wrapText="1"/>
    </xf>
    <xf numFmtId="4" fontId="53" fillId="0" borderId="29" xfId="0" applyNumberFormat="1" applyFont="1" applyBorder="1" applyAlignment="1">
      <alignment vertical="center" wrapText="1"/>
    </xf>
    <xf numFmtId="0" fontId="45" fillId="0" borderId="1" xfId="0" applyFont="1" applyBorder="1" applyAlignment="1">
      <alignment vertical="center" wrapText="1"/>
    </xf>
    <xf numFmtId="0" fontId="50" fillId="0" borderId="3" xfId="0" applyFont="1" applyBorder="1" applyAlignment="1">
      <alignment vertical="center" wrapText="1"/>
    </xf>
    <xf numFmtId="0" fontId="50" fillId="0" borderId="2" xfId="0" applyFont="1" applyBorder="1" applyAlignment="1">
      <alignment vertical="center" wrapText="1"/>
    </xf>
    <xf numFmtId="185" fontId="51" fillId="0" borderId="13" xfId="0" applyNumberFormat="1" applyFont="1" applyBorder="1" applyAlignment="1">
      <alignment horizontal="right" vertical="center" wrapText="1"/>
    </xf>
    <xf numFmtId="0" fontId="0" fillId="0" borderId="0" xfId="0" applyBorder="1"/>
    <xf numFmtId="0" fontId="45" fillId="0" borderId="4" xfId="0" applyFont="1" applyBorder="1" applyAlignment="1">
      <alignment vertical="center" wrapText="1"/>
    </xf>
    <xf numFmtId="0" fontId="45" fillId="0" borderId="30" xfId="0" applyFont="1" applyBorder="1" applyAlignment="1">
      <alignment vertical="center" wrapText="1"/>
    </xf>
    <xf numFmtId="0" fontId="17" fillId="0" borderId="4" xfId="0" applyFont="1" applyBorder="1" applyAlignment="1">
      <alignment horizontal="left" vertical="top" wrapText="1"/>
    </xf>
    <xf numFmtId="49" fontId="17" fillId="0" borderId="1" xfId="0" applyNumberFormat="1" applyFont="1" applyBorder="1" applyAlignment="1">
      <alignment horizontal="center" wrapText="1"/>
    </xf>
    <xf numFmtId="182" fontId="17" fillId="0" borderId="1" xfId="0" applyNumberFormat="1" applyFont="1" applyFill="1" applyBorder="1" applyAlignment="1">
      <alignment horizontal="right" wrapText="1"/>
    </xf>
    <xf numFmtId="0" fontId="17" fillId="0" borderId="1" xfId="0" applyFont="1" applyFill="1" applyBorder="1" applyAlignment="1">
      <alignment horizontal="center" wrapText="1"/>
    </xf>
    <xf numFmtId="0" fontId="17" fillId="0" borderId="4" xfId="0" applyFont="1" applyFill="1" applyBorder="1" applyAlignment="1">
      <alignment horizontal="left" vertical="top" wrapText="1"/>
    </xf>
    <xf numFmtId="186" fontId="35" fillId="0" borderId="1" xfId="7" applyNumberFormat="1" applyFont="1" applyFill="1" applyBorder="1" applyAlignment="1" applyProtection="1">
      <alignment horizontal="right" wrapText="1"/>
      <protection hidden="1"/>
    </xf>
    <xf numFmtId="0" fontId="44" fillId="0" borderId="0" xfId="0" applyFont="1" applyBorder="1" applyAlignment="1">
      <alignment horizontal="right" vertical="center" wrapText="1"/>
    </xf>
    <xf numFmtId="0" fontId="45" fillId="0" borderId="4" xfId="0" applyFont="1" applyBorder="1" applyAlignment="1">
      <alignment horizontal="right" vertical="center" wrapText="1"/>
    </xf>
    <xf numFmtId="0" fontId="45" fillId="0" borderId="1" xfId="0" applyFont="1" applyBorder="1" applyAlignment="1">
      <alignment vertical="center" wrapText="1"/>
    </xf>
    <xf numFmtId="0" fontId="50" fillId="0" borderId="1" xfId="0" applyFont="1" applyBorder="1" applyAlignment="1">
      <alignment vertical="center" wrapText="1"/>
    </xf>
    <xf numFmtId="0" fontId="25" fillId="0" borderId="3" xfId="29" applyNumberFormat="1" applyFont="1" applyFill="1" applyBorder="1" applyAlignment="1" applyProtection="1">
      <alignment horizontal="left" vertical="justify" wrapText="1"/>
      <protection hidden="1"/>
    </xf>
    <xf numFmtId="4" fontId="7" fillId="0" borderId="1" xfId="7" applyNumberFormat="1" applyFont="1" applyFill="1" applyBorder="1" applyAlignment="1" applyProtection="1">
      <protection hidden="1"/>
    </xf>
    <xf numFmtId="4" fontId="9" fillId="0" borderId="1" xfId="7" applyNumberFormat="1" applyFont="1" applyFill="1" applyBorder="1" applyAlignment="1" applyProtection="1">
      <protection hidden="1"/>
    </xf>
    <xf numFmtId="0" fontId="23" fillId="0" borderId="11" xfId="0" applyFont="1" applyFill="1" applyBorder="1" applyAlignment="1">
      <alignment horizontal="left" vertical="top" wrapText="1"/>
    </xf>
    <xf numFmtId="0" fontId="24" fillId="0" borderId="11" xfId="0" applyFont="1" applyFill="1" applyBorder="1" applyAlignment="1">
      <alignment horizontal="left" vertical="top" wrapText="1"/>
    </xf>
    <xf numFmtId="0" fontId="9" fillId="0" borderId="22" xfId="7" applyNumberFormat="1" applyFont="1" applyFill="1" applyBorder="1" applyAlignment="1" applyProtection="1">
      <alignment horizontal="center" vertical="top" wrapText="1"/>
      <protection hidden="1"/>
    </xf>
    <xf numFmtId="49" fontId="9" fillId="0" borderId="31" xfId="7" applyNumberFormat="1" applyFont="1" applyFill="1" applyBorder="1" applyAlignment="1" applyProtection="1">
      <alignment horizontal="right" vertical="top" wrapText="1"/>
      <protection hidden="1"/>
    </xf>
    <xf numFmtId="0" fontId="9" fillId="0" borderId="13" xfId="7" applyNumberFormat="1" applyFont="1" applyFill="1" applyBorder="1" applyAlignment="1" applyProtection="1">
      <alignment horizontal="right" vertical="top" wrapText="1"/>
      <protection hidden="1"/>
    </xf>
    <xf numFmtId="185" fontId="50" fillId="0" borderId="1" xfId="0" applyNumberFormat="1" applyFont="1" applyFill="1" applyBorder="1" applyAlignment="1">
      <alignment horizontal="right" vertical="center" wrapText="1"/>
    </xf>
    <xf numFmtId="0" fontId="45" fillId="0" borderId="1" xfId="0" applyFont="1" applyFill="1" applyBorder="1" applyAlignment="1">
      <alignment vertical="center" wrapText="1"/>
    </xf>
    <xf numFmtId="0" fontId="25" fillId="0" borderId="32" xfId="7" applyNumberFormat="1" applyFont="1" applyFill="1" applyBorder="1" applyAlignment="1" applyProtection="1">
      <alignment horizontal="left" vertical="justify" wrapText="1"/>
      <protection hidden="1"/>
    </xf>
    <xf numFmtId="0" fontId="45" fillId="0" borderId="1" xfId="0" applyFont="1" applyBorder="1" applyAlignment="1">
      <alignment vertical="center" wrapText="1"/>
    </xf>
    <xf numFmtId="0" fontId="50" fillId="0" borderId="1" xfId="0" applyFont="1" applyBorder="1" applyAlignment="1">
      <alignment vertical="center" wrapText="1"/>
    </xf>
    <xf numFmtId="4" fontId="50" fillId="0" borderId="1" xfId="0" applyNumberFormat="1" applyFont="1" applyBorder="1" applyAlignment="1">
      <alignment horizontal="right" vertical="center" wrapText="1"/>
    </xf>
    <xf numFmtId="0" fontId="44" fillId="0" borderId="0" xfId="0" applyFont="1" applyBorder="1" applyAlignment="1">
      <alignment horizontal="right" vertical="center" wrapText="1"/>
    </xf>
    <xf numFmtId="183" fontId="50" fillId="0" borderId="1" xfId="0" applyNumberFormat="1" applyFont="1" applyBorder="1" applyAlignment="1">
      <alignment horizontal="right" vertical="center" wrapText="1"/>
    </xf>
    <xf numFmtId="185" fontId="50" fillId="0" borderId="1" xfId="0" applyNumberFormat="1" applyFont="1" applyBorder="1" applyAlignment="1">
      <alignment horizontal="right" vertical="center" wrapText="1"/>
    </xf>
    <xf numFmtId="0" fontId="45" fillId="0" borderId="4" xfId="0" applyFont="1" applyBorder="1" applyAlignment="1">
      <alignment horizontal="right" vertical="center" wrapText="1"/>
    </xf>
    <xf numFmtId="0" fontId="9" fillId="0" borderId="33" xfId="7" applyNumberFormat="1" applyFont="1" applyFill="1" applyBorder="1" applyAlignment="1" applyProtection="1">
      <alignment horizontal="center" vertical="top" wrapText="1"/>
      <protection hidden="1"/>
    </xf>
    <xf numFmtId="0" fontId="9" fillId="0" borderId="31" xfId="7" applyNumberFormat="1" applyFont="1" applyFill="1" applyBorder="1" applyAlignment="1" applyProtection="1">
      <alignment horizontal="center" vertical="top" wrapText="1"/>
      <protection hidden="1"/>
    </xf>
    <xf numFmtId="0" fontId="13" fillId="0" borderId="34" xfId="7" applyNumberFormat="1" applyFont="1" applyFill="1" applyBorder="1" applyAlignment="1" applyProtection="1">
      <protection hidden="1"/>
    </xf>
    <xf numFmtId="0" fontId="3" fillId="0" borderId="34" xfId="7" applyNumberFormat="1" applyFont="1" applyFill="1" applyBorder="1" applyAlignment="1" applyProtection="1">
      <protection hidden="1"/>
    </xf>
    <xf numFmtId="0" fontId="44" fillId="0" borderId="0" xfId="0" applyFont="1" applyBorder="1" applyAlignment="1">
      <alignment horizontal="right" vertical="center" wrapText="1"/>
    </xf>
    <xf numFmtId="0" fontId="45" fillId="0" borderId="4" xfId="0" applyFont="1" applyBorder="1" applyAlignment="1">
      <alignment horizontal="right" vertical="center" wrapText="1"/>
    </xf>
    <xf numFmtId="185" fontId="50" fillId="0" borderId="1" xfId="0" applyNumberFormat="1" applyFont="1" applyBorder="1" applyAlignment="1">
      <alignment horizontal="right" vertical="center" wrapText="1"/>
    </xf>
    <xf numFmtId="0" fontId="45" fillId="0" borderId="1" xfId="0" applyFont="1" applyBorder="1" applyAlignment="1">
      <alignment vertical="center" wrapText="1"/>
    </xf>
    <xf numFmtId="0" fontId="50" fillId="0" borderId="0" xfId="0" applyFont="1" applyBorder="1" applyAlignment="1">
      <alignment horizontal="left" vertical="center" wrapText="1"/>
    </xf>
    <xf numFmtId="0" fontId="2" fillId="0" borderId="0" xfId="0" applyFont="1" applyFill="1" applyAlignment="1">
      <alignment horizontal="right"/>
    </xf>
    <xf numFmtId="0" fontId="7" fillId="0" borderId="0" xfId="29" applyNumberFormat="1" applyFont="1" applyFill="1" applyAlignment="1" applyProtection="1">
      <alignment horizontal="right"/>
      <protection hidden="1"/>
    </xf>
    <xf numFmtId="0" fontId="45" fillId="0" borderId="1" xfId="0" applyFont="1" applyBorder="1" applyAlignment="1">
      <alignment vertical="center" wrapText="1"/>
    </xf>
    <xf numFmtId="0" fontId="44" fillId="0" borderId="0" xfId="0" applyFont="1" applyBorder="1" applyAlignment="1">
      <alignment horizontal="right" vertical="center" wrapText="1"/>
    </xf>
    <xf numFmtId="183" fontId="45" fillId="0" borderId="1" xfId="0" applyNumberFormat="1" applyFont="1" applyBorder="1" applyAlignment="1">
      <alignment horizontal="right" vertical="center" wrapText="1"/>
    </xf>
    <xf numFmtId="185" fontId="45" fillId="0" borderId="1" xfId="0" applyNumberFormat="1" applyFont="1" applyBorder="1" applyAlignment="1">
      <alignment horizontal="right" vertical="center" wrapText="1"/>
    </xf>
    <xf numFmtId="185" fontId="50" fillId="0" borderId="1" xfId="0" applyNumberFormat="1" applyFont="1" applyBorder="1" applyAlignment="1">
      <alignment horizontal="right" vertical="center" wrapText="1"/>
    </xf>
    <xf numFmtId="0" fontId="45" fillId="0" borderId="4" xfId="0" applyFont="1" applyBorder="1" applyAlignment="1">
      <alignment horizontal="right" vertical="center" wrapText="1"/>
    </xf>
    <xf numFmtId="0" fontId="46" fillId="0" borderId="0" xfId="0" applyFont="1"/>
    <xf numFmtId="182" fontId="17" fillId="0" borderId="5" xfId="0" applyNumberFormat="1" applyFont="1" applyFill="1" applyBorder="1" applyAlignment="1">
      <alignment horizontal="right" wrapText="1"/>
    </xf>
    <xf numFmtId="49" fontId="17" fillId="0" borderId="35" xfId="0" applyNumberFormat="1" applyFont="1" applyFill="1" applyBorder="1" applyAlignment="1">
      <alignment horizontal="center" wrapText="1"/>
    </xf>
    <xf numFmtId="0" fontId="2" fillId="0" borderId="1" xfId="0" applyFont="1" applyBorder="1"/>
    <xf numFmtId="4" fontId="45" fillId="0" borderId="1" xfId="0" applyNumberFormat="1" applyFont="1" applyBorder="1" applyAlignment="1">
      <alignment vertical="center" wrapText="1"/>
    </xf>
    <xf numFmtId="4" fontId="9" fillId="0" borderId="31" xfId="29" applyNumberFormat="1" applyFont="1" applyFill="1" applyBorder="1" applyAlignment="1" applyProtection="1">
      <alignment horizontal="right" vertical="top" wrapText="1"/>
      <protection hidden="1"/>
    </xf>
    <xf numFmtId="4" fontId="9" fillId="0" borderId="3" xfId="29" applyNumberFormat="1" applyFont="1" applyFill="1" applyBorder="1" applyAlignment="1" applyProtection="1">
      <protection hidden="1"/>
    </xf>
    <xf numFmtId="4" fontId="9" fillId="0" borderId="24" xfId="29" applyNumberFormat="1" applyFont="1" applyFill="1" applyBorder="1" applyAlignment="1" applyProtection="1">
      <protection hidden="1"/>
    </xf>
    <xf numFmtId="171" fontId="47" fillId="0" borderId="1" xfId="59" applyNumberFormat="1" applyFont="1" applyBorder="1" applyAlignment="1"/>
    <xf numFmtId="0" fontId="44" fillId="0" borderId="0" xfId="0" applyFont="1" applyBorder="1" applyAlignment="1">
      <alignment horizontal="right" vertical="center" wrapText="1"/>
    </xf>
    <xf numFmtId="0" fontId="45" fillId="0" borderId="4" xfId="0" applyFont="1" applyBorder="1" applyAlignment="1">
      <alignment horizontal="right" vertical="center" wrapText="1"/>
    </xf>
    <xf numFmtId="185" fontId="50" fillId="0" borderId="1" xfId="0" applyNumberFormat="1" applyFont="1" applyBorder="1" applyAlignment="1">
      <alignment horizontal="right" vertical="center" wrapText="1"/>
    </xf>
    <xf numFmtId="0" fontId="18" fillId="0" borderId="1" xfId="0" applyFont="1" applyFill="1" applyBorder="1" applyAlignment="1">
      <alignment horizontal="justify" vertical="center" wrapText="1"/>
    </xf>
    <xf numFmtId="0" fontId="33" fillId="0" borderId="1" xfId="0" applyFont="1" applyBorder="1" applyAlignment="1">
      <alignment horizontal="center"/>
    </xf>
    <xf numFmtId="0" fontId="44" fillId="0" borderId="0" xfId="0" applyFont="1" applyBorder="1" applyAlignment="1">
      <alignment horizontal="right" vertical="center" wrapText="1"/>
    </xf>
    <xf numFmtId="185" fontId="50" fillId="0" borderId="1" xfId="0" applyNumberFormat="1" applyFont="1" applyBorder="1" applyAlignment="1">
      <alignment horizontal="right" vertical="center" wrapText="1"/>
    </xf>
    <xf numFmtId="0" fontId="45" fillId="0" borderId="1" xfId="0" applyFont="1" applyBorder="1" applyAlignment="1">
      <alignment vertical="center" wrapText="1"/>
    </xf>
    <xf numFmtId="0" fontId="50" fillId="0" borderId="1" xfId="0" applyFont="1" applyBorder="1" applyAlignment="1">
      <alignment vertical="center" wrapText="1"/>
    </xf>
    <xf numFmtId="185" fontId="50" fillId="0" borderId="1" xfId="0" applyNumberFormat="1" applyFont="1" applyBorder="1" applyAlignment="1">
      <alignment horizontal="right" vertical="center" wrapText="1"/>
    </xf>
    <xf numFmtId="0" fontId="44" fillId="0" borderId="0" xfId="0" applyFont="1" applyBorder="1" applyAlignment="1">
      <alignment horizontal="right" vertical="center" wrapText="1"/>
    </xf>
    <xf numFmtId="0" fontId="45" fillId="0" borderId="4" xfId="0" applyFont="1" applyBorder="1" applyAlignment="1">
      <alignment horizontal="right" vertical="center" wrapText="1"/>
    </xf>
    <xf numFmtId="0" fontId="16" fillId="0" borderId="0" xfId="7" applyFont="1" applyAlignment="1">
      <alignment horizontal="justify" vertical="justify"/>
    </xf>
    <xf numFmtId="0" fontId="8" fillId="0" borderId="0" xfId="7" applyNumberFormat="1" applyFont="1" applyFill="1" applyAlignment="1" applyProtection="1">
      <alignment horizontal="justify" vertical="justify"/>
      <protection hidden="1"/>
    </xf>
    <xf numFmtId="0" fontId="16" fillId="0" borderId="27" xfId="7" applyFont="1" applyBorder="1" applyAlignment="1" applyProtection="1">
      <alignment horizontal="justify" vertical="justify"/>
      <protection hidden="1"/>
    </xf>
    <xf numFmtId="0" fontId="8" fillId="0" borderId="27" xfId="7" applyFont="1" applyBorder="1" applyAlignment="1" applyProtection="1">
      <alignment horizontal="justify" vertical="justify"/>
      <protection hidden="1"/>
    </xf>
    <xf numFmtId="0" fontId="16" fillId="0" borderId="32" xfId="7" applyFont="1" applyFill="1" applyBorder="1" applyAlignment="1">
      <alignment horizontal="justify" vertical="justify"/>
    </xf>
    <xf numFmtId="0" fontId="23" fillId="0" borderId="36" xfId="0" applyFont="1" applyFill="1" applyBorder="1" applyAlignment="1">
      <alignment horizontal="left" vertical="top" wrapText="1"/>
    </xf>
    <xf numFmtId="0" fontId="7" fillId="0" borderId="0" xfId="7" applyNumberFormat="1" applyFont="1" applyFill="1" applyAlignment="1" applyProtection="1">
      <alignment horizontal="left" vertical="justify"/>
      <protection hidden="1"/>
    </xf>
    <xf numFmtId="0" fontId="7" fillId="0" borderId="0" xfId="7" applyFont="1" applyFill="1" applyAlignment="1" applyProtection="1">
      <alignment horizontal="left" vertical="justify"/>
      <protection hidden="1"/>
    </xf>
    <xf numFmtId="0" fontId="10" fillId="0" borderId="12" xfId="0" applyFont="1" applyBorder="1" applyAlignment="1">
      <alignment horizontal="left" vertical="center" wrapText="1"/>
    </xf>
    <xf numFmtId="49" fontId="17" fillId="0" borderId="11" xfId="0" applyNumberFormat="1"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11" xfId="0" applyFont="1" applyFill="1" applyBorder="1" applyAlignment="1">
      <alignment horizontal="center" vertical="center" wrapText="1"/>
    </xf>
    <xf numFmtId="186" fontId="35" fillId="0" borderId="1" xfId="29" applyNumberFormat="1" applyFont="1" applyFill="1" applyBorder="1" applyAlignment="1" applyProtection="1">
      <alignment horizontal="right"/>
      <protection hidden="1"/>
    </xf>
    <xf numFmtId="186" fontId="35" fillId="0" borderId="1" xfId="29" applyNumberFormat="1" applyFont="1" applyFill="1" applyBorder="1" applyAlignment="1" applyProtection="1">
      <alignment horizontal="right" wrapText="1"/>
      <protection hidden="1"/>
    </xf>
    <xf numFmtId="4" fontId="50" fillId="0" borderId="1" xfId="0" applyNumberFormat="1" applyFont="1" applyBorder="1" applyAlignment="1">
      <alignment horizontal="right" vertical="center" wrapText="1"/>
    </xf>
    <xf numFmtId="0" fontId="44" fillId="0" borderId="0" xfId="0" applyFont="1" applyBorder="1" applyAlignment="1">
      <alignment horizontal="right" vertical="center" wrapText="1"/>
    </xf>
    <xf numFmtId="0" fontId="45" fillId="0" borderId="1" xfId="0" applyFont="1" applyBorder="1" applyAlignment="1">
      <alignment vertical="center" wrapText="1"/>
    </xf>
    <xf numFmtId="0" fontId="45" fillId="0" borderId="4" xfId="0" applyFont="1" applyBorder="1" applyAlignment="1">
      <alignment horizontal="right" vertical="center" wrapText="1"/>
    </xf>
    <xf numFmtId="185" fontId="50" fillId="0" borderId="1" xfId="0" applyNumberFormat="1" applyFont="1" applyBorder="1" applyAlignment="1">
      <alignment horizontal="right" vertical="center" wrapText="1"/>
    </xf>
    <xf numFmtId="0" fontId="50" fillId="0" borderId="1" xfId="0" applyFont="1" applyBorder="1" applyAlignment="1">
      <alignment vertical="center" wrapText="1"/>
    </xf>
    <xf numFmtId="0" fontId="0" fillId="0" borderId="1" xfId="0" applyFill="1" applyBorder="1" applyAlignment="1">
      <alignment horizontal="center"/>
    </xf>
    <xf numFmtId="183" fontId="50" fillId="0" borderId="1" xfId="0" applyNumberFormat="1" applyFont="1" applyBorder="1" applyAlignment="1">
      <alignment horizontal="right" vertical="center" wrapText="1"/>
    </xf>
    <xf numFmtId="183" fontId="45" fillId="0" borderId="1" xfId="0" applyNumberFormat="1" applyFont="1" applyBorder="1" applyAlignment="1">
      <alignment horizontal="right" vertical="center" wrapText="1"/>
    </xf>
    <xf numFmtId="4" fontId="51" fillId="0" borderId="1" xfId="0" applyNumberFormat="1" applyFont="1" applyBorder="1" applyAlignment="1">
      <alignment horizontal="right" vertical="center" wrapText="1"/>
    </xf>
    <xf numFmtId="0" fontId="44" fillId="0" borderId="0" xfId="0" applyFont="1" applyBorder="1" applyAlignment="1">
      <alignment horizontal="right" vertical="center" wrapText="1"/>
    </xf>
    <xf numFmtId="0" fontId="45" fillId="0" borderId="4" xfId="0" applyFont="1" applyBorder="1" applyAlignment="1">
      <alignment vertical="center" wrapText="1"/>
    </xf>
    <xf numFmtId="0" fontId="45" fillId="0" borderId="1" xfId="0" applyFont="1" applyBorder="1" applyAlignment="1">
      <alignment vertical="center" wrapText="1"/>
    </xf>
    <xf numFmtId="185" fontId="45" fillId="0" borderId="1" xfId="0" applyNumberFormat="1" applyFont="1" applyBorder="1" applyAlignment="1">
      <alignment horizontal="right" vertical="center" wrapText="1"/>
    </xf>
    <xf numFmtId="183" fontId="9" fillId="0" borderId="4" xfId="18" applyNumberFormat="1" applyFont="1" applyFill="1" applyBorder="1" applyAlignment="1" applyProtection="1">
      <alignment horizontal="left" vertical="justify" wrapText="1"/>
      <protection hidden="1"/>
    </xf>
    <xf numFmtId="188" fontId="9" fillId="0" borderId="5" xfId="18" applyNumberFormat="1" applyFont="1" applyFill="1" applyBorder="1" applyAlignment="1" applyProtection="1">
      <alignment horizontal="left" vertical="justify" wrapText="1"/>
      <protection hidden="1"/>
    </xf>
    <xf numFmtId="0" fontId="14" fillId="0" borderId="5" xfId="18" applyNumberFormat="1" applyFont="1" applyFill="1" applyBorder="1" applyAlignment="1" applyProtection="1">
      <alignment horizontal="left" vertical="justify" wrapText="1"/>
      <protection hidden="1"/>
    </xf>
    <xf numFmtId="0" fontId="25" fillId="0" borderId="5" xfId="18" applyNumberFormat="1" applyFont="1" applyFill="1" applyBorder="1" applyAlignment="1" applyProtection="1">
      <alignment horizontal="left" vertical="justify" wrapText="1"/>
      <protection hidden="1"/>
    </xf>
    <xf numFmtId="0" fontId="16" fillId="0" borderId="27" xfId="18" applyFont="1" applyFill="1" applyBorder="1" applyAlignment="1" applyProtection="1">
      <alignment horizontal="justify" vertical="justify"/>
      <protection hidden="1"/>
    </xf>
    <xf numFmtId="0" fontId="16" fillId="0" borderId="32" xfId="18" applyFont="1" applyFill="1" applyBorder="1" applyAlignment="1">
      <alignment horizontal="justify" vertical="justify"/>
    </xf>
    <xf numFmtId="3" fontId="9" fillId="0" borderId="0" xfId="27" applyNumberFormat="1" applyFont="1" applyFill="1" applyBorder="1" applyAlignment="1" applyProtection="1">
      <protection hidden="1"/>
    </xf>
    <xf numFmtId="183" fontId="9" fillId="0" borderId="1" xfId="27" applyNumberFormat="1" applyFont="1" applyFill="1" applyBorder="1" applyAlignment="1" applyProtection="1">
      <alignment wrapText="1"/>
      <protection hidden="1"/>
    </xf>
    <xf numFmtId="184" fontId="7" fillId="0" borderId="2" xfId="27" applyNumberFormat="1" applyFont="1" applyFill="1" applyBorder="1" applyAlignment="1" applyProtection="1">
      <alignment wrapText="1"/>
      <protection hidden="1"/>
    </xf>
    <xf numFmtId="185" fontId="9" fillId="0" borderId="3" xfId="27" applyNumberFormat="1" applyFont="1" applyFill="1" applyBorder="1" applyAlignment="1" applyProtection="1">
      <alignment wrapText="1"/>
      <protection hidden="1"/>
    </xf>
    <xf numFmtId="186" fontId="9" fillId="0" borderId="3" xfId="27" applyNumberFormat="1" applyFont="1" applyFill="1" applyBorder="1" applyAlignment="1" applyProtection="1">
      <alignment horizontal="right" wrapText="1"/>
      <protection hidden="1"/>
    </xf>
    <xf numFmtId="183" fontId="9" fillId="0" borderId="1" xfId="27" applyNumberFormat="1" applyFont="1" applyFill="1" applyBorder="1" applyAlignment="1" applyProtection="1">
      <alignment horizontal="right" wrapText="1"/>
      <protection hidden="1"/>
    </xf>
    <xf numFmtId="183" fontId="7" fillId="0" borderId="1" xfId="27" applyNumberFormat="1" applyFont="1" applyFill="1" applyBorder="1" applyAlignment="1" applyProtection="1">
      <alignment wrapText="1"/>
      <protection hidden="1"/>
    </xf>
    <xf numFmtId="185" fontId="7" fillId="0" borderId="3" xfId="27" applyNumberFormat="1" applyFont="1" applyFill="1" applyBorder="1" applyAlignment="1" applyProtection="1">
      <alignment wrapText="1"/>
      <protection hidden="1"/>
    </xf>
    <xf numFmtId="186" fontId="7" fillId="0" borderId="3" xfId="27" applyNumberFormat="1" applyFont="1" applyFill="1" applyBorder="1" applyAlignment="1" applyProtection="1">
      <alignment horizontal="right" wrapText="1"/>
      <protection hidden="1"/>
    </xf>
    <xf numFmtId="183" fontId="7" fillId="0" borderId="1" xfId="27" applyNumberFormat="1" applyFont="1" applyFill="1" applyBorder="1" applyAlignment="1" applyProtection="1">
      <alignment horizontal="right" wrapText="1"/>
      <protection hidden="1"/>
    </xf>
    <xf numFmtId="184" fontId="9" fillId="0" borderId="2" xfId="27" applyNumberFormat="1" applyFont="1" applyFill="1" applyBorder="1" applyAlignment="1" applyProtection="1">
      <alignment wrapText="1"/>
      <protection hidden="1"/>
    </xf>
    <xf numFmtId="0" fontId="24" fillId="0" borderId="11" xfId="0" applyFont="1" applyBorder="1" applyAlignment="1">
      <alignment horizontal="left" vertical="top" wrapText="1"/>
    </xf>
    <xf numFmtId="0" fontId="14" fillId="0" borderId="0" xfId="27" applyNumberFormat="1" applyFont="1" applyFill="1" applyBorder="1" applyAlignment="1" applyProtection="1">
      <alignment horizontal="left" vertical="justify" wrapText="1"/>
      <protection hidden="1"/>
    </xf>
    <xf numFmtId="4" fontId="9" fillId="0" borderId="0" xfId="27" applyNumberFormat="1" applyFont="1" applyFill="1" applyBorder="1" applyAlignment="1" applyProtection="1">
      <protection hidden="1"/>
    </xf>
    <xf numFmtId="3" fontId="7" fillId="0" borderId="0" xfId="27" applyNumberFormat="1" applyFont="1" applyFill="1" applyBorder="1" applyAlignment="1" applyProtection="1">
      <protection hidden="1"/>
    </xf>
    <xf numFmtId="4" fontId="7" fillId="0" borderId="0" xfId="27" applyNumberFormat="1" applyFont="1" applyFill="1" applyBorder="1" applyAlignment="1" applyProtection="1">
      <protection hidden="1"/>
    </xf>
    <xf numFmtId="2" fontId="7" fillId="0" borderId="5" xfId="27" applyNumberFormat="1" applyFont="1" applyFill="1" applyBorder="1" applyAlignment="1" applyProtection="1">
      <alignment wrapText="1"/>
      <protection hidden="1"/>
    </xf>
    <xf numFmtId="2" fontId="7" fillId="0" borderId="3" xfId="27" applyNumberFormat="1" applyFont="1" applyFill="1" applyBorder="1" applyAlignment="1" applyProtection="1">
      <alignment wrapText="1"/>
      <protection hidden="1"/>
    </xf>
    <xf numFmtId="2" fontId="7" fillId="0" borderId="1" xfId="27" applyNumberFormat="1" applyFont="1" applyFill="1" applyBorder="1" applyAlignment="1" applyProtection="1">
      <protection hidden="1"/>
    </xf>
    <xf numFmtId="2" fontId="9" fillId="0" borderId="5" xfId="27" applyNumberFormat="1" applyFont="1" applyFill="1" applyBorder="1" applyAlignment="1" applyProtection="1">
      <alignment wrapText="1"/>
      <protection hidden="1"/>
    </xf>
    <xf numFmtId="0" fontId="24" fillId="0" borderId="1" xfId="0" applyFont="1" applyBorder="1" applyAlignment="1">
      <alignment horizontal="left" vertical="center" wrapText="1"/>
    </xf>
    <xf numFmtId="4" fontId="23"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0" fontId="23" fillId="0" borderId="1" xfId="0" applyFont="1" applyBorder="1" applyAlignment="1">
      <alignment horizontal="right" vertical="center" wrapText="1"/>
    </xf>
    <xf numFmtId="0" fontId="36" fillId="0" borderId="0" xfId="0" applyFont="1" applyBorder="1" applyAlignment="1">
      <alignment horizontal="right" vertical="center" wrapText="1"/>
    </xf>
    <xf numFmtId="185" fontId="23" fillId="0" borderId="1" xfId="0" applyNumberFormat="1" applyFont="1" applyBorder="1" applyAlignment="1">
      <alignment horizontal="right" vertical="center" wrapText="1"/>
    </xf>
    <xf numFmtId="185" fontId="24" fillId="0" borderId="1" xfId="0" applyNumberFormat="1" applyFont="1" applyBorder="1" applyAlignment="1">
      <alignment horizontal="right" vertical="center" wrapText="1"/>
    </xf>
    <xf numFmtId="0" fontId="24" fillId="0" borderId="1" xfId="0" applyFont="1" applyBorder="1" applyAlignment="1">
      <alignment vertical="center" wrapText="1"/>
    </xf>
    <xf numFmtId="183" fontId="24" fillId="0" borderId="1" xfId="0" applyNumberFormat="1" applyFont="1" applyBorder="1" applyAlignment="1">
      <alignment horizontal="right" vertical="center" wrapText="1"/>
    </xf>
    <xf numFmtId="0" fontId="23" fillId="0" borderId="1" xfId="0" applyFont="1" applyBorder="1" applyAlignment="1">
      <alignment vertical="center" wrapText="1"/>
    </xf>
    <xf numFmtId="183" fontId="23" fillId="0" borderId="1" xfId="0" applyNumberFormat="1" applyFont="1" applyBorder="1" applyAlignment="1">
      <alignment horizontal="right" vertical="center" wrapText="1"/>
    </xf>
    <xf numFmtId="0" fontId="0" fillId="0" borderId="2" xfId="0" applyBorder="1"/>
    <xf numFmtId="0" fontId="23" fillId="0" borderId="1" xfId="0" applyFont="1" applyFill="1" applyBorder="1" applyAlignment="1">
      <alignment horizontal="left" vertical="top" wrapText="1"/>
    </xf>
    <xf numFmtId="183" fontId="25" fillId="0" borderId="1" xfId="18" applyNumberFormat="1" applyFont="1" applyFill="1" applyBorder="1" applyAlignment="1" applyProtection="1">
      <alignment horizontal="justify" vertical="justify" wrapText="1"/>
      <protection hidden="1"/>
    </xf>
    <xf numFmtId="183" fontId="9" fillId="0" borderId="1" xfId="18" applyNumberFormat="1" applyFont="1" applyFill="1" applyBorder="1" applyAlignment="1" applyProtection="1">
      <alignment wrapText="1"/>
      <protection hidden="1"/>
    </xf>
    <xf numFmtId="184" fontId="7" fillId="0" borderId="2" xfId="18" applyNumberFormat="1" applyFont="1" applyFill="1" applyBorder="1" applyAlignment="1" applyProtection="1">
      <alignment wrapText="1"/>
      <protection hidden="1"/>
    </xf>
    <xf numFmtId="185" fontId="9" fillId="0" borderId="3" xfId="18" applyNumberFormat="1" applyFont="1" applyFill="1" applyBorder="1" applyAlignment="1" applyProtection="1">
      <alignment wrapText="1"/>
      <protection hidden="1"/>
    </xf>
    <xf numFmtId="186" fontId="9" fillId="0" borderId="3" xfId="18" applyNumberFormat="1" applyFont="1" applyFill="1" applyBorder="1" applyAlignment="1" applyProtection="1">
      <alignment horizontal="right" wrapText="1"/>
      <protection hidden="1"/>
    </xf>
    <xf numFmtId="183" fontId="9" fillId="0" borderId="1" xfId="18" applyNumberFormat="1" applyFont="1" applyFill="1" applyBorder="1" applyAlignment="1" applyProtection="1">
      <alignment horizontal="right" wrapText="1"/>
      <protection hidden="1"/>
    </xf>
    <xf numFmtId="4" fontId="9" fillId="0" borderId="3" xfId="18" applyNumberFormat="1" applyFont="1" applyFill="1" applyBorder="1" applyAlignment="1" applyProtection="1">
      <protection hidden="1"/>
    </xf>
    <xf numFmtId="183" fontId="7" fillId="0" borderId="1" xfId="18" applyNumberFormat="1" applyFont="1" applyFill="1" applyBorder="1" applyAlignment="1" applyProtection="1">
      <alignment wrapText="1"/>
      <protection hidden="1"/>
    </xf>
    <xf numFmtId="185" fontId="7" fillId="0" borderId="3" xfId="18" applyNumberFormat="1" applyFont="1" applyFill="1" applyBorder="1" applyAlignment="1" applyProtection="1">
      <alignment wrapText="1"/>
      <protection hidden="1"/>
    </xf>
    <xf numFmtId="186" fontId="7" fillId="0" borderId="3" xfId="18" applyNumberFormat="1" applyFont="1" applyFill="1" applyBorder="1" applyAlignment="1" applyProtection="1">
      <alignment horizontal="right" wrapText="1"/>
      <protection hidden="1"/>
    </xf>
    <xf numFmtId="183" fontId="7" fillId="0" borderId="1" xfId="18" applyNumberFormat="1" applyFont="1" applyFill="1" applyBorder="1" applyAlignment="1" applyProtection="1">
      <alignment horizontal="right" wrapText="1"/>
      <protection hidden="1"/>
    </xf>
    <xf numFmtId="4" fontId="7" fillId="0" borderId="3" xfId="18" applyNumberFormat="1" applyFont="1" applyFill="1" applyBorder="1" applyAlignment="1" applyProtection="1">
      <protection hidden="1"/>
    </xf>
    <xf numFmtId="184" fontId="9" fillId="0" borderId="2" xfId="18" applyNumberFormat="1" applyFont="1" applyFill="1" applyBorder="1" applyAlignment="1" applyProtection="1">
      <alignment wrapText="1"/>
      <protection hidden="1"/>
    </xf>
    <xf numFmtId="0" fontId="3" fillId="0" borderId="0" xfId="18" applyNumberFormat="1" applyFont="1" applyFill="1" applyBorder="1" applyAlignment="1" applyProtection="1">
      <protection hidden="1"/>
    </xf>
    <xf numFmtId="183" fontId="14" fillId="0" borderId="4" xfId="18" applyNumberFormat="1" applyFont="1" applyFill="1" applyBorder="1" applyAlignment="1" applyProtection="1">
      <alignment horizontal="justify" vertical="justify" wrapText="1"/>
      <protection hidden="1"/>
    </xf>
    <xf numFmtId="4" fontId="7" fillId="0" borderId="1" xfId="18" applyNumberFormat="1" applyFont="1" applyFill="1" applyBorder="1" applyAlignment="1" applyProtection="1">
      <protection hidden="1"/>
    </xf>
    <xf numFmtId="4" fontId="9" fillId="0" borderId="1" xfId="18" applyNumberFormat="1" applyFont="1" applyFill="1" applyBorder="1" applyAlignment="1" applyProtection="1">
      <protection hidden="1"/>
    </xf>
    <xf numFmtId="0" fontId="6" fillId="0" borderId="27" xfId="18" applyFont="1" applyFill="1" applyBorder="1" applyAlignment="1" applyProtection="1">
      <alignment horizontal="justify" vertical="justify"/>
      <protection hidden="1"/>
    </xf>
    <xf numFmtId="183" fontId="14" fillId="0" borderId="2" xfId="18" applyNumberFormat="1" applyFont="1" applyFill="1" applyBorder="1" applyAlignment="1" applyProtection="1">
      <alignment horizontal="justify" vertical="justify" wrapText="1"/>
      <protection hidden="1"/>
    </xf>
    <xf numFmtId="183" fontId="14" fillId="0" borderId="5" xfId="18" applyNumberFormat="1" applyFont="1" applyFill="1" applyBorder="1" applyAlignment="1" applyProtection="1">
      <alignment horizontal="justify" vertical="justify" wrapText="1"/>
      <protection hidden="1"/>
    </xf>
    <xf numFmtId="183" fontId="25" fillId="0" borderId="2" xfId="18" applyNumberFormat="1" applyFont="1" applyFill="1" applyBorder="1" applyAlignment="1" applyProtection="1">
      <alignment horizontal="justify" vertical="justify" wrapText="1"/>
      <protection hidden="1"/>
    </xf>
    <xf numFmtId="4" fontId="52" fillId="0" borderId="1" xfId="0" applyNumberFormat="1" applyFont="1" applyBorder="1" applyAlignment="1">
      <alignment horizontal="right" vertical="center" wrapText="1"/>
    </xf>
    <xf numFmtId="194" fontId="7" fillId="0" borderId="0" xfId="29" applyNumberFormat="1" applyFont="1" applyFill="1" applyAlignment="1" applyProtection="1">
      <alignment horizontal="right"/>
      <protection hidden="1"/>
    </xf>
    <xf numFmtId="0" fontId="10" fillId="0" borderId="1" xfId="0" applyFont="1" applyBorder="1" applyAlignment="1">
      <alignment horizontal="center" vertical="top" wrapText="1"/>
    </xf>
    <xf numFmtId="0" fontId="46" fillId="0" borderId="1" xfId="0" applyFont="1" applyBorder="1" applyAlignment="1">
      <alignment horizontal="center" vertical="center" wrapText="1"/>
    </xf>
    <xf numFmtId="182" fontId="17" fillId="0" borderId="37" xfId="0" applyNumberFormat="1" applyFont="1" applyFill="1" applyBorder="1" applyAlignment="1">
      <alignment horizontal="right" wrapText="1"/>
    </xf>
    <xf numFmtId="0" fontId="22" fillId="0" borderId="1" xfId="50" applyFont="1" applyFill="1" applyBorder="1" applyAlignment="1">
      <alignment horizontal="justify" vertical="center" wrapText="1"/>
    </xf>
    <xf numFmtId="4" fontId="6" fillId="0" borderId="1" xfId="50" applyNumberFormat="1" applyFont="1" applyBorder="1"/>
    <xf numFmtId="49" fontId="16" fillId="0" borderId="1" xfId="50" applyNumberFormat="1" applyFont="1" applyFill="1" applyBorder="1" applyAlignment="1">
      <alignment horizontal="center" vertical="center" wrapText="1"/>
    </xf>
    <xf numFmtId="0" fontId="17" fillId="0" borderId="37" xfId="0" applyFont="1" applyFill="1" applyBorder="1" applyAlignment="1">
      <alignment horizontal="center" wrapText="1"/>
    </xf>
    <xf numFmtId="0" fontId="17" fillId="0" borderId="37" xfId="0" applyFont="1" applyFill="1" applyBorder="1" applyAlignment="1">
      <alignment horizontal="left" vertical="top" wrapText="1"/>
    </xf>
    <xf numFmtId="49" fontId="17" fillId="0" borderId="1" xfId="3" applyNumberFormat="1" applyFont="1" applyFill="1" applyBorder="1" applyAlignment="1">
      <alignment horizontal="center" wrapText="1"/>
    </xf>
    <xf numFmtId="0" fontId="17" fillId="0" borderId="1" xfId="2" applyFont="1" applyFill="1" applyBorder="1" applyAlignment="1">
      <alignment horizontal="left" vertical="top" wrapText="1"/>
    </xf>
    <xf numFmtId="49" fontId="17" fillId="0" borderId="1" xfId="6" applyNumberFormat="1" applyFont="1" applyFill="1" applyBorder="1" applyAlignment="1">
      <alignment horizontal="center" wrapText="1"/>
    </xf>
    <xf numFmtId="0" fontId="17" fillId="0" borderId="1" xfId="1" applyFont="1" applyFill="1" applyBorder="1" applyAlignment="1">
      <alignment horizontal="left" vertical="top" wrapText="1"/>
    </xf>
    <xf numFmtId="186" fontId="35" fillId="0" borderId="1" xfId="7" applyNumberFormat="1" applyFont="1" applyFill="1" applyBorder="1" applyAlignment="1" applyProtection="1">
      <alignment horizontal="right"/>
      <protection hidden="1"/>
    </xf>
    <xf numFmtId="186" fontId="38" fillId="0" borderId="3" xfId="7" applyNumberFormat="1" applyFont="1" applyFill="1" applyBorder="1" applyAlignment="1" applyProtection="1">
      <alignment horizontal="right" wrapText="1"/>
      <protection hidden="1"/>
    </xf>
    <xf numFmtId="0" fontId="2" fillId="0" borderId="0" xfId="7" applyFont="1" applyFill="1"/>
    <xf numFmtId="0" fontId="16" fillId="0" borderId="27" xfId="7" applyFont="1" applyFill="1" applyBorder="1" applyAlignment="1" applyProtection="1">
      <alignment horizontal="justify" vertical="justify"/>
      <protection hidden="1"/>
    </xf>
    <xf numFmtId="185" fontId="13" fillId="3" borderId="38" xfId="42" applyNumberFormat="1" applyFont="1" applyFill="1" applyBorder="1" applyAlignment="1" applyProtection="1">
      <protection hidden="1"/>
    </xf>
    <xf numFmtId="183" fontId="13" fillId="3" borderId="38" xfId="42" applyNumberFormat="1" applyFont="1" applyFill="1" applyBorder="1" applyAlignment="1" applyProtection="1">
      <protection hidden="1"/>
    </xf>
    <xf numFmtId="194" fontId="13" fillId="3" borderId="1" xfId="42" applyNumberFormat="1" applyFont="1" applyFill="1" applyBorder="1" applyAlignment="1" applyProtection="1">
      <protection hidden="1"/>
    </xf>
    <xf numFmtId="194" fontId="13" fillId="3" borderId="29" xfId="42" applyNumberFormat="1" applyFont="1" applyFill="1" applyBorder="1" applyAlignment="1" applyProtection="1">
      <protection hidden="1"/>
    </xf>
    <xf numFmtId="186" fontId="35" fillId="3" borderId="1" xfId="42" applyNumberFormat="1" applyFont="1" applyFill="1" applyBorder="1" applyAlignment="1" applyProtection="1">
      <alignment horizontal="right" wrapText="1"/>
      <protection hidden="1"/>
    </xf>
    <xf numFmtId="185" fontId="3" fillId="3" borderId="1" xfId="42" applyNumberFormat="1" applyFont="1" applyFill="1" applyBorder="1" applyAlignment="1" applyProtection="1">
      <protection hidden="1"/>
    </xf>
    <xf numFmtId="183" fontId="3" fillId="3" borderId="1" xfId="42" applyNumberFormat="1" applyFont="1" applyFill="1" applyBorder="1" applyAlignment="1" applyProtection="1">
      <protection hidden="1"/>
    </xf>
    <xf numFmtId="194" fontId="3" fillId="3" borderId="1" xfId="42" applyNumberFormat="1" applyFont="1" applyFill="1" applyBorder="1" applyAlignment="1" applyProtection="1">
      <protection hidden="1"/>
    </xf>
    <xf numFmtId="194" fontId="3" fillId="3" borderId="29" xfId="42" applyNumberFormat="1" applyFont="1" applyFill="1" applyBorder="1" applyAlignment="1" applyProtection="1">
      <protection hidden="1"/>
    </xf>
    <xf numFmtId="185" fontId="3" fillId="3" borderId="38" xfId="42" applyNumberFormat="1" applyFont="1" applyFill="1" applyBorder="1" applyAlignment="1" applyProtection="1">
      <protection hidden="1"/>
    </xf>
    <xf numFmtId="183" fontId="3" fillId="3" borderId="38" xfId="42" applyNumberFormat="1" applyFont="1" applyFill="1" applyBorder="1" applyAlignment="1" applyProtection="1">
      <protection hidden="1"/>
    </xf>
    <xf numFmtId="186" fontId="34" fillId="3" borderId="1" xfId="42" applyNumberFormat="1" applyFont="1" applyFill="1" applyBorder="1" applyAlignment="1" applyProtection="1">
      <alignment horizontal="right" wrapText="1"/>
      <protection hidden="1"/>
    </xf>
    <xf numFmtId="171" fontId="33" fillId="0" borderId="1" xfId="59" applyNumberFormat="1" applyFont="1" applyBorder="1" applyAlignment="1">
      <alignment horizontal="center" vertical="center"/>
    </xf>
    <xf numFmtId="171" fontId="32" fillId="0" borderId="1" xfId="59" applyNumberFormat="1" applyFont="1" applyBorder="1" applyAlignment="1">
      <alignment horizontal="center" vertical="center"/>
    </xf>
    <xf numFmtId="185" fontId="3" fillId="0" borderId="1" xfId="39" applyNumberFormat="1" applyFont="1" applyFill="1" applyBorder="1" applyAlignment="1" applyProtection="1">
      <protection hidden="1"/>
    </xf>
    <xf numFmtId="183" fontId="3" fillId="0" borderId="1" xfId="39" applyNumberFormat="1" applyFont="1" applyFill="1" applyBorder="1" applyAlignment="1" applyProtection="1">
      <protection hidden="1"/>
    </xf>
    <xf numFmtId="194" fontId="3" fillId="0" borderId="1" xfId="39" applyNumberFormat="1" applyFont="1" applyFill="1" applyBorder="1" applyAlignment="1" applyProtection="1">
      <protection hidden="1"/>
    </xf>
    <xf numFmtId="186" fontId="35" fillId="0" borderId="1" xfId="39" applyNumberFormat="1" applyFont="1" applyFill="1" applyBorder="1" applyAlignment="1" applyProtection="1">
      <alignment horizontal="right" wrapText="1"/>
      <protection hidden="1"/>
    </xf>
    <xf numFmtId="186" fontId="39" fillId="2" borderId="1" xfId="44" applyNumberFormat="1" applyFont="1" applyFill="1" applyBorder="1" applyAlignment="1" applyProtection="1">
      <alignment horizontal="right" wrapText="1"/>
      <protection hidden="1"/>
    </xf>
    <xf numFmtId="194" fontId="3" fillId="0" borderId="3" xfId="39" applyNumberFormat="1" applyFont="1" applyFill="1" applyBorder="1" applyAlignment="1" applyProtection="1">
      <protection hidden="1"/>
    </xf>
    <xf numFmtId="0" fontId="19"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right"/>
    </xf>
    <xf numFmtId="0" fontId="10" fillId="0" borderId="0" xfId="0" applyFont="1" applyAlignment="1">
      <alignment horizontal="center"/>
    </xf>
    <xf numFmtId="0" fontId="2" fillId="0" borderId="0" xfId="0" applyFont="1" applyFill="1" applyAlignment="1">
      <alignment horizontal="right"/>
    </xf>
    <xf numFmtId="0" fontId="0" fillId="0" borderId="0" xfId="0" applyFill="1" applyAlignment="1">
      <alignment horizontal="right"/>
    </xf>
    <xf numFmtId="0" fontId="2" fillId="0" borderId="0" xfId="0" applyFont="1" applyFill="1" applyAlignment="1">
      <alignment horizontal="center" vertical="distributed"/>
    </xf>
    <xf numFmtId="0" fontId="0" fillId="0" borderId="0" xfId="0" applyFill="1" applyAlignment="1">
      <alignment horizontal="center" vertical="distributed"/>
    </xf>
    <xf numFmtId="0" fontId="10" fillId="0" borderId="0" xfId="0" applyFont="1" applyAlignment="1">
      <alignment horizontal="center" wrapText="1"/>
    </xf>
    <xf numFmtId="0" fontId="10" fillId="0" borderId="0" xfId="0" applyFont="1" applyBorder="1" applyAlignment="1">
      <alignment horizontal="center" vertical="top" wrapText="1"/>
    </xf>
    <xf numFmtId="4" fontId="50" fillId="0" borderId="1" xfId="0" applyNumberFormat="1" applyFont="1" applyBorder="1" applyAlignment="1">
      <alignment horizontal="right" vertical="center" wrapText="1"/>
    </xf>
    <xf numFmtId="0" fontId="50" fillId="0" borderId="3" xfId="0" applyFont="1" applyBorder="1" applyAlignment="1">
      <alignment horizontal="left" vertical="center" wrapText="1"/>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186" fontId="50" fillId="0" borderId="3" xfId="0" applyNumberFormat="1" applyFont="1" applyBorder="1" applyAlignment="1">
      <alignment horizontal="right" vertical="center" wrapText="1"/>
    </xf>
    <xf numFmtId="186" fontId="50" fillId="0" borderId="5" xfId="0" applyNumberFormat="1" applyFont="1" applyBorder="1" applyAlignment="1">
      <alignment horizontal="right" vertical="center" wrapText="1"/>
    </xf>
    <xf numFmtId="183" fontId="50" fillId="0" borderId="1" xfId="0" applyNumberFormat="1" applyFont="1" applyBorder="1" applyAlignment="1">
      <alignment horizontal="right" vertical="center" wrapText="1"/>
    </xf>
    <xf numFmtId="0" fontId="50" fillId="0" borderId="1" xfId="0" applyFont="1" applyBorder="1" applyAlignment="1">
      <alignment horizontal="left" vertical="center" wrapText="1"/>
    </xf>
    <xf numFmtId="186" fontId="50" fillId="0" borderId="1" xfId="0" applyNumberFormat="1" applyFont="1" applyBorder="1" applyAlignment="1">
      <alignment horizontal="right" vertical="center" wrapText="1"/>
    </xf>
    <xf numFmtId="4" fontId="45" fillId="0" borderId="1" xfId="0" applyNumberFormat="1" applyFont="1" applyBorder="1" applyAlignment="1">
      <alignment horizontal="right" vertical="center" wrapText="1"/>
    </xf>
    <xf numFmtId="0" fontId="45" fillId="0" borderId="52" xfId="0" applyFont="1" applyBorder="1" applyAlignment="1">
      <alignment horizontal="left" vertical="center" wrapText="1"/>
    </xf>
    <xf numFmtId="0" fontId="45" fillId="0" borderId="33" xfId="0" applyFont="1" applyBorder="1" applyAlignment="1">
      <alignment horizontal="left" vertical="center" wrapText="1"/>
    </xf>
    <xf numFmtId="0" fontId="45" fillId="0" borderId="23" xfId="0" applyFont="1" applyBorder="1" applyAlignment="1">
      <alignment horizontal="left" vertical="center" wrapText="1"/>
    </xf>
    <xf numFmtId="4" fontId="50" fillId="0" borderId="1" xfId="0" applyNumberFormat="1" applyFont="1" applyFill="1" applyBorder="1" applyAlignment="1">
      <alignment horizontal="right" vertical="center" wrapText="1"/>
    </xf>
    <xf numFmtId="4" fontId="50" fillId="0" borderId="3" xfId="0" applyNumberFormat="1" applyFont="1" applyFill="1" applyBorder="1" applyAlignment="1">
      <alignment horizontal="right" vertical="center" wrapText="1"/>
    </xf>
    <xf numFmtId="4" fontId="50" fillId="0" borderId="5" xfId="0" applyNumberFormat="1" applyFont="1" applyFill="1" applyBorder="1" applyAlignment="1">
      <alignment horizontal="right" vertical="center" wrapText="1"/>
    </xf>
    <xf numFmtId="0" fontId="50" fillId="0" borderId="1" xfId="0" applyFont="1" applyFill="1" applyBorder="1" applyAlignment="1">
      <alignment horizontal="left" vertical="center" wrapText="1"/>
    </xf>
    <xf numFmtId="4" fontId="24" fillId="0" borderId="1" xfId="0" applyNumberFormat="1" applyFont="1" applyBorder="1" applyAlignment="1">
      <alignment horizontal="right" vertical="center" wrapText="1"/>
    </xf>
    <xf numFmtId="4" fontId="23" fillId="0" borderId="1" xfId="0" applyNumberFormat="1" applyFont="1" applyBorder="1" applyAlignment="1">
      <alignment horizontal="right" vertical="center" wrapText="1"/>
    </xf>
    <xf numFmtId="186" fontId="23" fillId="0" borderId="1" xfId="0" applyNumberFormat="1" applyFont="1" applyBorder="1" applyAlignment="1">
      <alignment horizontal="right" vertical="center" wrapText="1"/>
    </xf>
    <xf numFmtId="186" fontId="24" fillId="0" borderId="1" xfId="0" applyNumberFormat="1" applyFont="1" applyBorder="1" applyAlignment="1">
      <alignment horizontal="right" vertical="center" wrapText="1"/>
    </xf>
    <xf numFmtId="4" fontId="50" fillId="0" borderId="29" xfId="0" applyNumberFormat="1" applyFont="1" applyBorder="1" applyAlignment="1">
      <alignment horizontal="right" vertical="center" wrapText="1"/>
    </xf>
    <xf numFmtId="4" fontId="51" fillId="0" borderId="1" xfId="0" applyNumberFormat="1" applyFont="1" applyBorder="1" applyAlignment="1">
      <alignment horizontal="right" vertical="center" wrapText="1"/>
    </xf>
    <xf numFmtId="4" fontId="45" fillId="0" borderId="3" xfId="0" applyNumberFormat="1" applyFont="1" applyBorder="1" applyAlignment="1">
      <alignment horizontal="right" vertical="center" wrapText="1"/>
    </xf>
    <xf numFmtId="4" fontId="45" fillId="0" borderId="5" xfId="0" applyNumberFormat="1" applyFont="1" applyBorder="1" applyAlignment="1">
      <alignment horizontal="right" vertical="center" wrapText="1"/>
    </xf>
    <xf numFmtId="4" fontId="45" fillId="0" borderId="13" xfId="0" applyNumberFormat="1" applyFont="1" applyBorder="1" applyAlignment="1">
      <alignment horizontal="right" vertical="center" wrapText="1"/>
    </xf>
    <xf numFmtId="183" fontId="51" fillId="0" borderId="13" xfId="0" applyNumberFormat="1" applyFont="1" applyBorder="1" applyAlignment="1">
      <alignment horizontal="right" vertical="center" wrapText="1"/>
    </xf>
    <xf numFmtId="186" fontId="51" fillId="0" borderId="13" xfId="0" applyNumberFormat="1" applyFont="1" applyBorder="1" applyAlignment="1">
      <alignment horizontal="right" vertical="center" wrapText="1"/>
    </xf>
    <xf numFmtId="183" fontId="50" fillId="0" borderId="1" xfId="0" applyNumberFormat="1" applyFont="1" applyFill="1" applyBorder="1" applyAlignment="1">
      <alignment horizontal="right" vertical="center" wrapText="1"/>
    </xf>
    <xf numFmtId="186" fontId="45" fillId="0" borderId="1" xfId="0" applyNumberFormat="1" applyFont="1" applyBorder="1" applyAlignment="1">
      <alignment horizontal="right" vertical="center" wrapText="1"/>
    </xf>
    <xf numFmtId="186" fontId="52" fillId="0" borderId="1" xfId="0" applyNumberFormat="1" applyFont="1" applyBorder="1" applyAlignment="1">
      <alignment horizontal="right" vertical="center" wrapText="1"/>
    </xf>
    <xf numFmtId="183" fontId="52" fillId="0" borderId="1" xfId="0" applyNumberFormat="1" applyFont="1" applyBorder="1" applyAlignment="1">
      <alignment horizontal="right" vertical="center" wrapText="1"/>
    </xf>
    <xf numFmtId="183" fontId="45" fillId="0" borderId="1" xfId="0" applyNumberFormat="1" applyFont="1" applyBorder="1" applyAlignment="1">
      <alignment horizontal="right" vertical="center" wrapText="1"/>
    </xf>
    <xf numFmtId="186" fontId="50" fillId="0" borderId="1" xfId="0" applyNumberFormat="1" applyFont="1" applyFill="1" applyBorder="1" applyAlignment="1">
      <alignment horizontal="right" vertical="center" wrapText="1"/>
    </xf>
    <xf numFmtId="4" fontId="45" fillId="0" borderId="29" xfId="0" applyNumberFormat="1" applyFont="1" applyBorder="1" applyAlignment="1">
      <alignment horizontal="right" vertical="center" wrapText="1"/>
    </xf>
    <xf numFmtId="4" fontId="50" fillId="0" borderId="3" xfId="0" applyNumberFormat="1" applyFont="1" applyBorder="1" applyAlignment="1">
      <alignment horizontal="right" vertical="center" wrapText="1"/>
    </xf>
    <xf numFmtId="4" fontId="50" fillId="0" borderId="5" xfId="0" applyNumberFormat="1" applyFont="1" applyBorder="1" applyAlignment="1">
      <alignment horizontal="right" vertical="center" wrapText="1"/>
    </xf>
    <xf numFmtId="183" fontId="45" fillId="0" borderId="3" xfId="0" applyNumberFormat="1" applyFont="1" applyBorder="1" applyAlignment="1">
      <alignment horizontal="right" vertical="center" wrapText="1"/>
    </xf>
    <xf numFmtId="183" fontId="45" fillId="0" borderId="5" xfId="0" applyNumberFormat="1" applyFont="1" applyBorder="1" applyAlignment="1">
      <alignment horizontal="right" vertical="center" wrapText="1"/>
    </xf>
    <xf numFmtId="0" fontId="56" fillId="0" borderId="0" xfId="0" applyFont="1" applyBorder="1" applyAlignment="1">
      <alignment horizontal="right" vertical="center" wrapText="1"/>
    </xf>
    <xf numFmtId="0" fontId="45" fillId="0" borderId="50"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26" xfId="0" applyFont="1" applyBorder="1" applyAlignment="1">
      <alignment horizontal="center" vertical="center" wrapText="1"/>
    </xf>
    <xf numFmtId="0" fontId="44" fillId="0" borderId="0" xfId="0" applyFont="1" applyAlignment="1">
      <alignment horizontal="right" vertical="center" wrapText="1"/>
    </xf>
    <xf numFmtId="0" fontId="55" fillId="0" borderId="0" xfId="0" applyFont="1" applyAlignment="1">
      <alignment horizontal="center" vertical="center" wrapText="1"/>
    </xf>
    <xf numFmtId="0" fontId="56" fillId="0" borderId="0" xfId="0" applyFont="1" applyBorder="1" applyAlignment="1">
      <alignment horizontal="center" vertical="center" wrapText="1"/>
    </xf>
    <xf numFmtId="0" fontId="50" fillId="0" borderId="0" xfId="0" applyFont="1" applyBorder="1" applyAlignment="1">
      <alignment horizontal="right" vertical="center" wrapText="1"/>
    </xf>
    <xf numFmtId="0" fontId="45" fillId="0" borderId="50" xfId="0" applyFont="1" applyBorder="1" applyAlignment="1">
      <alignment horizontal="right" vertical="center" wrapText="1"/>
    </xf>
    <xf numFmtId="0" fontId="45" fillId="0" borderId="26" xfId="0" applyFont="1" applyBorder="1" applyAlignment="1">
      <alignment horizontal="right" vertical="center" wrapText="1"/>
    </xf>
    <xf numFmtId="0" fontId="44" fillId="0" borderId="0" xfId="0" applyFont="1" applyBorder="1" applyAlignment="1">
      <alignment horizontal="right" vertical="center" wrapText="1"/>
    </xf>
    <xf numFmtId="0" fontId="45" fillId="0" borderId="50" xfId="0" applyFont="1" applyBorder="1" applyAlignment="1">
      <alignment vertical="center" wrapText="1"/>
    </xf>
    <xf numFmtId="0" fontId="45" fillId="0" borderId="39" xfId="0" applyFont="1" applyBorder="1" applyAlignment="1">
      <alignment vertical="center" wrapText="1"/>
    </xf>
    <xf numFmtId="0" fontId="45" fillId="0" borderId="48" xfId="0" applyFont="1" applyBorder="1" applyAlignment="1">
      <alignment vertical="center" wrapText="1"/>
    </xf>
    <xf numFmtId="0" fontId="45" fillId="0" borderId="0" xfId="0" applyFont="1" applyBorder="1" applyAlignment="1">
      <alignment vertical="center" wrapText="1"/>
    </xf>
    <xf numFmtId="185" fontId="45" fillId="0" borderId="1" xfId="0" applyNumberFormat="1" applyFont="1" applyBorder="1" applyAlignment="1">
      <alignment horizontal="right" vertical="center" wrapText="1"/>
    </xf>
    <xf numFmtId="0" fontId="54" fillId="0" borderId="0" xfId="0" applyFont="1" applyAlignment="1">
      <alignment horizontal="right" vertical="center" wrapText="1"/>
    </xf>
    <xf numFmtId="0" fontId="45" fillId="0" borderId="0"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51" xfId="0" applyFont="1" applyBorder="1" applyAlignment="1">
      <alignment horizontal="center" vertical="center" wrapText="1"/>
    </xf>
    <xf numFmtId="186" fontId="25" fillId="0" borderId="1" xfId="7" applyNumberFormat="1" applyFont="1" applyFill="1" applyBorder="1" applyAlignment="1" applyProtection="1">
      <alignment horizontal="right" wrapText="1"/>
      <protection hidden="1"/>
    </xf>
    <xf numFmtId="185" fontId="52" fillId="0" borderId="1" xfId="0" applyNumberFormat="1" applyFont="1" applyBorder="1" applyAlignment="1">
      <alignment horizontal="right" vertical="center" wrapText="1"/>
    </xf>
    <xf numFmtId="0" fontId="45" fillId="0" borderId="4" xfId="0" applyFont="1" applyBorder="1" applyAlignment="1">
      <alignment horizontal="right" vertical="center" wrapText="1"/>
    </xf>
    <xf numFmtId="0" fontId="45" fillId="0" borderId="4" xfId="0" applyFont="1" applyBorder="1" applyAlignment="1">
      <alignment vertical="center" wrapText="1"/>
    </xf>
    <xf numFmtId="0" fontId="45" fillId="0" borderId="1" xfId="0" applyFont="1" applyBorder="1" applyAlignment="1">
      <alignment vertical="center" wrapText="1"/>
    </xf>
    <xf numFmtId="183" fontId="50" fillId="0" borderId="1" xfId="0" applyNumberFormat="1" applyFont="1" applyBorder="1" applyAlignment="1">
      <alignment vertical="center" wrapText="1"/>
    </xf>
    <xf numFmtId="185" fontId="50" fillId="0" borderId="1" xfId="0" applyNumberFormat="1" applyFont="1" applyBorder="1" applyAlignment="1">
      <alignment horizontal="right" vertical="center" wrapText="1"/>
    </xf>
    <xf numFmtId="0" fontId="45" fillId="0" borderId="1" xfId="0" applyFont="1" applyBorder="1" applyAlignment="1">
      <alignment horizontal="center" vertical="center" wrapText="1"/>
    </xf>
    <xf numFmtId="185" fontId="50" fillId="0" borderId="1" xfId="0" applyNumberFormat="1" applyFont="1" applyFill="1" applyBorder="1" applyAlignment="1">
      <alignment horizontal="right" vertical="center" wrapText="1"/>
    </xf>
    <xf numFmtId="4" fontId="52" fillId="0" borderId="3" xfId="0" applyNumberFormat="1" applyFont="1" applyBorder="1" applyAlignment="1">
      <alignment horizontal="right" vertical="center" wrapText="1"/>
    </xf>
    <xf numFmtId="4" fontId="52" fillId="0" borderId="5" xfId="0" applyNumberFormat="1" applyFont="1" applyBorder="1" applyAlignment="1">
      <alignment horizontal="right" vertical="center" wrapText="1"/>
    </xf>
    <xf numFmtId="0" fontId="43" fillId="0" borderId="0" xfId="0" applyFont="1" applyAlignment="1">
      <alignment horizontal="right" vertical="center" wrapText="1"/>
    </xf>
    <xf numFmtId="183" fontId="51" fillId="0" borderId="1" xfId="0" applyNumberFormat="1" applyFont="1" applyBorder="1" applyAlignment="1">
      <alignment horizontal="right" vertical="center" wrapText="1"/>
    </xf>
    <xf numFmtId="186" fontId="45" fillId="0" borderId="3" xfId="0" applyNumberFormat="1" applyFont="1" applyBorder="1" applyAlignment="1">
      <alignment horizontal="right" vertical="center" wrapText="1"/>
    </xf>
    <xf numFmtId="186" fontId="45" fillId="0" borderId="5" xfId="0" applyNumberFormat="1" applyFont="1" applyBorder="1" applyAlignment="1">
      <alignment horizontal="right" vertical="center" wrapText="1"/>
    </xf>
    <xf numFmtId="0" fontId="45" fillId="0" borderId="4" xfId="0" applyFont="1" applyBorder="1" applyAlignment="1">
      <alignment horizontal="center" vertical="center" wrapText="1"/>
    </xf>
    <xf numFmtId="0" fontId="24" fillId="0" borderId="1" xfId="0" applyFont="1" applyBorder="1" applyAlignment="1">
      <alignment horizontal="left" vertical="top" wrapText="1"/>
    </xf>
    <xf numFmtId="186" fontId="51" fillId="0" borderId="1" xfId="0" applyNumberFormat="1" applyFont="1" applyBorder="1" applyAlignment="1">
      <alignment horizontal="right" vertical="center" wrapText="1"/>
    </xf>
    <xf numFmtId="0" fontId="51" fillId="0" borderId="3" xfId="0" applyFont="1" applyBorder="1" applyAlignment="1">
      <alignment horizontal="left" vertical="center" wrapText="1"/>
    </xf>
    <xf numFmtId="0" fontId="51" fillId="0" borderId="2" xfId="0" applyFont="1" applyBorder="1" applyAlignment="1">
      <alignment horizontal="left" vertical="center" wrapText="1"/>
    </xf>
    <xf numFmtId="0" fontId="51" fillId="0" borderId="5" xfId="0" applyFont="1" applyBorder="1" applyAlignment="1">
      <alignment horizontal="left" vertical="center" wrapText="1"/>
    </xf>
    <xf numFmtId="0" fontId="51" fillId="0" borderId="4" xfId="0" applyFont="1" applyBorder="1" applyAlignment="1">
      <alignment horizontal="justify" vertical="center" wrapText="1"/>
    </xf>
    <xf numFmtId="0" fontId="51" fillId="0" borderId="1" xfId="0" applyFont="1" applyBorder="1" applyAlignment="1">
      <alignment horizontal="justify" vertical="center" wrapText="1"/>
    </xf>
    <xf numFmtId="0" fontId="45" fillId="0" borderId="49" xfId="0" applyFont="1" applyBorder="1" applyAlignment="1">
      <alignment horizontal="center" vertical="center" wrapText="1"/>
    </xf>
    <xf numFmtId="0" fontId="45" fillId="0" borderId="12"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vertical="center" wrapText="1"/>
    </xf>
    <xf numFmtId="0" fontId="45" fillId="0" borderId="21" xfId="0" applyFont="1" applyBorder="1" applyAlignment="1">
      <alignment vertical="center" wrapText="1"/>
    </xf>
    <xf numFmtId="0" fontId="45" fillId="0" borderId="14" xfId="0" applyFont="1" applyBorder="1" applyAlignment="1">
      <alignment vertical="center" wrapText="1"/>
    </xf>
    <xf numFmtId="0" fontId="45"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45" fillId="0" borderId="13" xfId="0" applyFont="1" applyBorder="1" applyAlignment="1">
      <alignment horizontal="right" vertical="center" wrapText="1"/>
    </xf>
    <xf numFmtId="0" fontId="45" fillId="0" borderId="24" xfId="0" applyFont="1" applyBorder="1" applyAlignment="1">
      <alignment horizontal="right" vertical="center" wrapText="1"/>
    </xf>
    <xf numFmtId="4" fontId="45" fillId="0" borderId="0" xfId="0" applyNumberFormat="1" applyFont="1" applyBorder="1" applyAlignment="1">
      <alignment horizontal="right" vertical="center" wrapText="1"/>
    </xf>
    <xf numFmtId="4" fontId="45" fillId="0" borderId="46" xfId="0" applyNumberFormat="1" applyFont="1" applyBorder="1" applyAlignment="1">
      <alignment horizontal="right" vertical="center" wrapText="1"/>
    </xf>
    <xf numFmtId="4" fontId="45" fillId="0" borderId="14" xfId="0" applyNumberFormat="1" applyFont="1" applyBorder="1" applyAlignment="1">
      <alignment horizontal="right" vertical="center" wrapText="1"/>
    </xf>
    <xf numFmtId="4" fontId="45" fillId="0" borderId="47" xfId="0" applyNumberFormat="1" applyFont="1" applyBorder="1" applyAlignment="1">
      <alignment horizontal="right" vertical="center" wrapText="1"/>
    </xf>
    <xf numFmtId="0" fontId="43" fillId="0" borderId="0" xfId="0" applyFont="1" applyBorder="1" applyAlignment="1">
      <alignment horizontal="right" vertical="center" wrapText="1"/>
    </xf>
    <xf numFmtId="183" fontId="45" fillId="0" borderId="13" xfId="0" applyNumberFormat="1" applyFont="1" applyBorder="1" applyAlignment="1">
      <alignment horizontal="right" vertical="center" wrapText="1"/>
    </xf>
    <xf numFmtId="183" fontId="45" fillId="0" borderId="24" xfId="0" applyNumberFormat="1" applyFont="1" applyBorder="1" applyAlignment="1">
      <alignment horizontal="right" vertical="center" wrapText="1"/>
    </xf>
    <xf numFmtId="0" fontId="40" fillId="0" borderId="0" xfId="0" applyFont="1" applyBorder="1" applyAlignment="1">
      <alignment horizontal="right" vertical="center" wrapText="1"/>
    </xf>
    <xf numFmtId="4" fontId="45" fillId="0" borderId="44" xfId="0" applyNumberFormat="1" applyFont="1" applyBorder="1" applyAlignment="1">
      <alignment horizontal="right" vertical="center" wrapText="1"/>
    </xf>
    <xf numFmtId="4" fontId="45" fillId="0" borderId="45" xfId="0" applyNumberFormat="1" applyFont="1" applyBorder="1" applyAlignment="1">
      <alignment horizontal="right" vertical="center" wrapText="1"/>
    </xf>
    <xf numFmtId="0" fontId="45" fillId="0" borderId="3" xfId="0" applyFont="1" applyBorder="1" applyAlignment="1">
      <alignment horizontal="left" vertical="center" wrapText="1"/>
    </xf>
    <xf numFmtId="0" fontId="45" fillId="0" borderId="2" xfId="0" applyFont="1" applyBorder="1" applyAlignment="1">
      <alignment horizontal="left" vertical="center" wrapText="1"/>
    </xf>
    <xf numFmtId="0" fontId="45" fillId="0" borderId="5" xfId="0" applyFont="1" applyBorder="1" applyAlignment="1">
      <alignment horizontal="left" vertical="center" wrapText="1"/>
    </xf>
    <xf numFmtId="0" fontId="52" fillId="0" borderId="42" xfId="0" applyFont="1" applyBorder="1" applyAlignment="1">
      <alignment horizontal="left" vertical="center" wrapText="1"/>
    </xf>
    <xf numFmtId="0" fontId="52" fillId="0" borderId="43" xfId="0" applyFont="1" applyBorder="1" applyAlignment="1">
      <alignment horizontal="left" vertical="center" wrapText="1"/>
    </xf>
    <xf numFmtId="0" fontId="52" fillId="0" borderId="1" xfId="0" applyFont="1" applyBorder="1" applyAlignment="1">
      <alignment horizontal="left" vertical="center"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32" xfId="0" applyFont="1" applyBorder="1" applyAlignment="1">
      <alignment horizontal="left" vertical="center" wrapText="1"/>
    </xf>
    <xf numFmtId="0" fontId="52" fillId="0" borderId="31" xfId="0" applyFont="1" applyBorder="1" applyAlignment="1">
      <alignment horizontal="left" vertical="center" wrapText="1"/>
    </xf>
    <xf numFmtId="0" fontId="52" fillId="0" borderId="22" xfId="0" applyFont="1" applyBorder="1" applyAlignment="1">
      <alignment horizontal="left" vertical="center" wrapText="1"/>
    </xf>
    <xf numFmtId="0" fontId="52" fillId="0" borderId="36" xfId="0" applyFont="1" applyBorder="1" applyAlignment="1">
      <alignment horizontal="left" vertical="center" wrapText="1"/>
    </xf>
    <xf numFmtId="0" fontId="24" fillId="0" borderId="1" xfId="0" applyFont="1" applyBorder="1" applyAlignment="1">
      <alignment horizontal="left" vertical="center" wrapText="1"/>
    </xf>
    <xf numFmtId="0" fontId="52" fillId="0" borderId="39" xfId="0" applyFont="1" applyBorder="1" applyAlignment="1">
      <alignment horizontal="left" vertical="center" wrapText="1"/>
    </xf>
    <xf numFmtId="0" fontId="52" fillId="0" borderId="40" xfId="0" applyFont="1" applyBorder="1" applyAlignment="1">
      <alignment horizontal="left" vertical="center" wrapText="1"/>
    </xf>
    <xf numFmtId="0" fontId="52" fillId="0" borderId="0" xfId="0" applyFont="1" applyBorder="1" applyAlignment="1">
      <alignment horizontal="left" vertical="center" wrapText="1"/>
    </xf>
    <xf numFmtId="0" fontId="52" fillId="0" borderId="41" xfId="0" applyFont="1" applyBorder="1" applyAlignment="1">
      <alignment horizontal="left" vertical="center" wrapText="1"/>
    </xf>
    <xf numFmtId="0" fontId="23" fillId="0" borderId="1" xfId="0" applyFont="1" applyBorder="1" applyAlignment="1">
      <alignment horizontal="left" vertical="center" wrapText="1"/>
    </xf>
    <xf numFmtId="186" fontId="14" fillId="0" borderId="1" xfId="7" applyNumberFormat="1" applyFont="1" applyFill="1" applyBorder="1" applyAlignment="1" applyProtection="1">
      <alignment horizontal="right" wrapText="1"/>
      <protection hidden="1"/>
    </xf>
    <xf numFmtId="0" fontId="23" fillId="0" borderId="3"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5" xfId="0" applyFont="1" applyFill="1" applyBorder="1" applyAlignment="1">
      <alignment horizontal="left" vertical="top" wrapText="1"/>
    </xf>
    <xf numFmtId="0" fontId="45" fillId="0" borderId="30" xfId="0" applyFont="1" applyBorder="1" applyAlignment="1">
      <alignment horizontal="left" vertical="center" wrapText="1"/>
    </xf>
    <xf numFmtId="4" fontId="51" fillId="0" borderId="3" xfId="0" applyNumberFormat="1" applyFont="1" applyBorder="1" applyAlignment="1">
      <alignment horizontal="right" vertical="center" wrapText="1"/>
    </xf>
    <xf numFmtId="4" fontId="51" fillId="0" borderId="5" xfId="0" applyNumberFormat="1" applyFont="1" applyBorder="1" applyAlignment="1">
      <alignment horizontal="right" vertical="center" wrapText="1"/>
    </xf>
    <xf numFmtId="183" fontId="14" fillId="0" borderId="30" xfId="7" applyNumberFormat="1" applyFont="1" applyFill="1" applyBorder="1" applyAlignment="1" applyProtection="1">
      <alignment horizontal="left" vertical="center" wrapText="1"/>
      <protection hidden="1"/>
    </xf>
    <xf numFmtId="183" fontId="14" fillId="0" borderId="2" xfId="7" applyNumberFormat="1" applyFont="1" applyFill="1" applyBorder="1" applyAlignment="1" applyProtection="1">
      <alignment horizontal="left" vertical="center" wrapText="1"/>
      <protection hidden="1"/>
    </xf>
    <xf numFmtId="183" fontId="14" fillId="0" borderId="5" xfId="7" applyNumberFormat="1" applyFont="1" applyFill="1" applyBorder="1" applyAlignment="1" applyProtection="1">
      <alignment horizontal="left" vertical="center" wrapText="1"/>
      <protection hidden="1"/>
    </xf>
    <xf numFmtId="0" fontId="25" fillId="0" borderId="1" xfId="7" applyNumberFormat="1" applyFont="1" applyFill="1" applyBorder="1" applyAlignment="1" applyProtection="1">
      <alignment horizontal="left" vertical="justify" wrapText="1"/>
      <protection hidden="1"/>
    </xf>
    <xf numFmtId="0" fontId="25" fillId="0" borderId="3" xfId="7" applyNumberFormat="1" applyFont="1" applyFill="1" applyBorder="1" applyAlignment="1" applyProtection="1">
      <alignment horizontal="left" vertical="justify" wrapText="1"/>
      <protection hidden="1"/>
    </xf>
    <xf numFmtId="0" fontId="16" fillId="0" borderId="1" xfId="7" applyFont="1" applyBorder="1" applyAlignment="1" applyProtection="1">
      <alignment horizontal="left" vertical="justify"/>
      <protection hidden="1"/>
    </xf>
    <xf numFmtId="0" fontId="25" fillId="0" borderId="2" xfId="7" applyNumberFormat="1" applyFont="1" applyFill="1" applyBorder="1" applyAlignment="1" applyProtection="1">
      <alignment horizontal="left" vertical="justify" wrapText="1"/>
      <protection hidden="1"/>
    </xf>
    <xf numFmtId="0" fontId="25" fillId="0" borderId="5" xfId="7" applyNumberFormat="1" applyFont="1" applyFill="1" applyBorder="1" applyAlignment="1" applyProtection="1">
      <alignment horizontal="left" vertical="justify" wrapText="1"/>
      <protection hidden="1"/>
    </xf>
    <xf numFmtId="0" fontId="25" fillId="0" borderId="1" xfId="7" applyNumberFormat="1" applyFont="1" applyFill="1" applyBorder="1" applyAlignment="1" applyProtection="1">
      <alignment horizontal="justify" vertical="justify" wrapText="1"/>
      <protection hidden="1"/>
    </xf>
    <xf numFmtId="0" fontId="25" fillId="0" borderId="3" xfId="7" applyNumberFormat="1" applyFont="1" applyFill="1" applyBorder="1" applyAlignment="1" applyProtection="1">
      <alignment horizontal="justify" vertical="justify" wrapText="1"/>
      <protection hidden="1"/>
    </xf>
    <xf numFmtId="0" fontId="8" fillId="0" borderId="0" xfId="0" applyFont="1" applyFill="1" applyBorder="1" applyAlignment="1">
      <alignment horizontal="center" vertical="top"/>
    </xf>
    <xf numFmtId="0" fontId="32" fillId="0" borderId="0" xfId="7" applyFont="1" applyAlignment="1" applyProtection="1">
      <alignment horizontal="left" vertical="justify"/>
      <protection hidden="1"/>
    </xf>
    <xf numFmtId="0" fontId="32" fillId="0" borderId="41" xfId="7" applyFont="1" applyBorder="1" applyAlignment="1" applyProtection="1">
      <alignment horizontal="left" vertical="justify"/>
      <protection hidden="1"/>
    </xf>
    <xf numFmtId="183" fontId="14" fillId="0" borderId="4" xfId="7" applyNumberFormat="1" applyFont="1" applyFill="1" applyBorder="1" applyAlignment="1" applyProtection="1">
      <alignment horizontal="left" vertical="justify" wrapText="1"/>
      <protection hidden="1"/>
    </xf>
    <xf numFmtId="183" fontId="14" fillId="0" borderId="30" xfId="7" applyNumberFormat="1" applyFont="1" applyFill="1" applyBorder="1" applyAlignment="1" applyProtection="1">
      <alignment horizontal="left" vertical="justify" wrapText="1"/>
      <protection hidden="1"/>
    </xf>
    <xf numFmtId="0" fontId="14" fillId="0" borderId="1" xfId="7" applyNumberFormat="1" applyFont="1" applyFill="1" applyBorder="1" applyAlignment="1" applyProtection="1">
      <alignment horizontal="left" vertical="justify" wrapText="1"/>
      <protection hidden="1"/>
    </xf>
    <xf numFmtId="0" fontId="14" fillId="0" borderId="3" xfId="7" applyNumberFormat="1" applyFont="1" applyFill="1" applyBorder="1" applyAlignment="1" applyProtection="1">
      <alignment horizontal="left" vertical="justify" wrapText="1"/>
      <protection hidden="1"/>
    </xf>
    <xf numFmtId="0" fontId="12" fillId="0" borderId="52" xfId="7" applyNumberFormat="1" applyFont="1" applyFill="1" applyBorder="1" applyAlignment="1" applyProtection="1">
      <alignment horizontal="center" vertical="justify"/>
      <protection hidden="1"/>
    </xf>
    <xf numFmtId="0" fontId="12" fillId="0" borderId="33" xfId="7" applyNumberFormat="1" applyFont="1" applyFill="1" applyBorder="1" applyAlignment="1" applyProtection="1">
      <alignment horizontal="center" vertical="justify"/>
      <protection hidden="1"/>
    </xf>
    <xf numFmtId="0" fontId="12" fillId="0" borderId="23" xfId="7" applyNumberFormat="1" applyFont="1" applyFill="1" applyBorder="1" applyAlignment="1" applyProtection="1">
      <alignment horizontal="center" vertical="justify"/>
      <protection hidden="1"/>
    </xf>
    <xf numFmtId="0" fontId="14" fillId="0" borderId="2" xfId="7" applyNumberFormat="1" applyFont="1" applyFill="1" applyBorder="1" applyAlignment="1" applyProtection="1">
      <alignment horizontal="left" vertical="justify" wrapText="1"/>
      <protection hidden="1"/>
    </xf>
    <xf numFmtId="0" fontId="14" fillId="0" borderId="5" xfId="7" applyNumberFormat="1" applyFont="1" applyFill="1" applyBorder="1" applyAlignment="1" applyProtection="1">
      <alignment horizontal="left" vertical="justify" wrapText="1"/>
      <protection hidden="1"/>
    </xf>
    <xf numFmtId="0" fontId="16" fillId="0" borderId="0" xfId="7" applyFont="1" applyFill="1" applyAlignment="1">
      <alignment horizontal="right"/>
    </xf>
    <xf numFmtId="0" fontId="7" fillId="0" borderId="0" xfId="7" applyFont="1" applyFill="1" applyAlignment="1">
      <alignment horizontal="right"/>
    </xf>
    <xf numFmtId="0" fontId="14" fillId="0" borderId="1" xfId="7" applyNumberFormat="1" applyFont="1" applyFill="1" applyBorder="1" applyAlignment="1" applyProtection="1">
      <alignment horizontal="justify" vertical="justify" wrapText="1"/>
      <protection hidden="1"/>
    </xf>
    <xf numFmtId="0" fontId="14" fillId="0" borderId="3" xfId="7" applyNumberFormat="1" applyFont="1" applyFill="1" applyBorder="1" applyAlignment="1" applyProtection="1">
      <alignment horizontal="justify" vertical="justify" wrapText="1"/>
      <protection hidden="1"/>
    </xf>
    <xf numFmtId="0" fontId="9" fillId="0" borderId="21" xfId="7" applyNumberFormat="1" applyFont="1" applyFill="1" applyBorder="1" applyAlignment="1" applyProtection="1">
      <alignment horizontal="left" vertical="justify"/>
      <protection hidden="1"/>
    </xf>
    <xf numFmtId="0" fontId="9" fillId="0" borderId="14" xfId="7" applyNumberFormat="1" applyFont="1" applyFill="1" applyBorder="1" applyAlignment="1" applyProtection="1">
      <alignment horizontal="left" vertical="justify"/>
      <protection hidden="1"/>
    </xf>
    <xf numFmtId="0" fontId="9" fillId="0" borderId="53" xfId="7" applyNumberFormat="1" applyFont="1" applyFill="1" applyBorder="1" applyAlignment="1" applyProtection="1">
      <alignment horizontal="left" vertical="justify"/>
      <protection hidden="1"/>
    </xf>
    <xf numFmtId="183" fontId="14" fillId="0" borderId="3" xfId="7" applyNumberFormat="1" applyFont="1" applyFill="1" applyBorder="1" applyAlignment="1" applyProtection="1">
      <alignment horizontal="left" vertical="justify" wrapText="1"/>
      <protection hidden="1"/>
    </xf>
    <xf numFmtId="183" fontId="14" fillId="0" borderId="2" xfId="7" applyNumberFormat="1" applyFont="1" applyFill="1" applyBorder="1" applyAlignment="1" applyProtection="1">
      <alignment horizontal="left" vertical="justify" wrapText="1"/>
      <protection hidden="1"/>
    </xf>
    <xf numFmtId="183" fontId="14" fillId="0" borderId="5" xfId="7" applyNumberFormat="1" applyFont="1" applyFill="1" applyBorder="1" applyAlignment="1" applyProtection="1">
      <alignment horizontal="left" vertical="justify" wrapText="1"/>
      <protection hidden="1"/>
    </xf>
    <xf numFmtId="0" fontId="12" fillId="0" borderId="48" xfId="7" applyNumberFormat="1" applyFont="1" applyFill="1" applyBorder="1" applyAlignment="1" applyProtection="1">
      <alignment horizontal="center" vertical="justify"/>
      <protection hidden="1"/>
    </xf>
    <xf numFmtId="0" fontId="12" fillId="0" borderId="0" xfId="7" applyNumberFormat="1" applyFont="1" applyFill="1" applyBorder="1" applyAlignment="1" applyProtection="1">
      <alignment horizontal="center" vertical="justify"/>
      <protection hidden="1"/>
    </xf>
    <xf numFmtId="0" fontId="12" fillId="0" borderId="41" xfId="7" applyNumberFormat="1" applyFont="1" applyFill="1" applyBorder="1" applyAlignment="1" applyProtection="1">
      <alignment horizontal="center" vertical="justify"/>
      <protection hidden="1"/>
    </xf>
    <xf numFmtId="0" fontId="35" fillId="3" borderId="1" xfId="42" applyNumberFormat="1" applyFont="1" applyFill="1" applyBorder="1" applyAlignment="1" applyProtection="1">
      <alignment horizontal="left" wrapText="1"/>
      <protection hidden="1"/>
    </xf>
    <xf numFmtId="0" fontId="34" fillId="2" borderId="30" xfId="44" applyNumberFormat="1" applyFont="1" applyFill="1" applyBorder="1" applyAlignment="1" applyProtection="1">
      <alignment horizontal="left" wrapText="1"/>
      <protection hidden="1"/>
    </xf>
    <xf numFmtId="0" fontId="34" fillId="2" borderId="2" xfId="44" applyNumberFormat="1" applyFont="1" applyFill="1" applyBorder="1" applyAlignment="1" applyProtection="1">
      <alignment horizontal="left" wrapText="1"/>
      <protection hidden="1"/>
    </xf>
    <xf numFmtId="0" fontId="34" fillId="2" borderId="5" xfId="44" applyNumberFormat="1" applyFont="1" applyFill="1" applyBorder="1" applyAlignment="1" applyProtection="1">
      <alignment horizontal="left" wrapText="1"/>
      <protection hidden="1"/>
    </xf>
    <xf numFmtId="0" fontId="35" fillId="0" borderId="2" xfId="39" applyNumberFormat="1" applyFont="1" applyFill="1" applyBorder="1" applyAlignment="1" applyProtection="1">
      <alignment horizontal="left" wrapText="1"/>
      <protection hidden="1"/>
    </xf>
    <xf numFmtId="0" fontId="35" fillId="0" borderId="5" xfId="39" applyNumberFormat="1" applyFont="1" applyFill="1" applyBorder="1" applyAlignment="1" applyProtection="1">
      <alignment horizontal="left" wrapText="1"/>
      <protection hidden="1"/>
    </xf>
    <xf numFmtId="0" fontId="34" fillId="3" borderId="4" xfId="42" applyNumberFormat="1" applyFont="1" applyFill="1" applyBorder="1" applyAlignment="1" applyProtection="1">
      <alignment horizontal="left" wrapText="1"/>
      <protection hidden="1"/>
    </xf>
    <xf numFmtId="0" fontId="34" fillId="3" borderId="1" xfId="42" applyNumberFormat="1" applyFont="1" applyFill="1" applyBorder="1" applyAlignment="1" applyProtection="1">
      <alignment horizontal="left" wrapText="1"/>
      <protection hidden="1"/>
    </xf>
    <xf numFmtId="0" fontId="35" fillId="3" borderId="4" xfId="42" applyNumberFormat="1" applyFont="1" applyFill="1" applyBorder="1" applyAlignment="1" applyProtection="1">
      <alignment horizontal="left" wrapText="1"/>
      <protection hidden="1"/>
    </xf>
    <xf numFmtId="0" fontId="35" fillId="0" borderId="1" xfId="7" applyNumberFormat="1" applyFont="1" applyFill="1" applyBorder="1" applyAlignment="1" applyProtection="1">
      <alignment wrapText="1"/>
      <protection hidden="1"/>
    </xf>
    <xf numFmtId="0" fontId="35" fillId="0" borderId="1" xfId="29" applyNumberFormat="1" applyFont="1" applyFill="1" applyBorder="1" applyAlignment="1" applyProtection="1">
      <alignment wrapText="1"/>
      <protection hidden="1"/>
    </xf>
    <xf numFmtId="0" fontId="35" fillId="0" borderId="3" xfId="29" applyNumberFormat="1" applyFont="1" applyFill="1" applyBorder="1" applyAlignment="1" applyProtection="1">
      <alignment horizontal="left" wrapText="1"/>
      <protection hidden="1"/>
    </xf>
    <xf numFmtId="0" fontId="35" fillId="0" borderId="2" xfId="29" applyNumberFormat="1" applyFont="1" applyFill="1" applyBorder="1" applyAlignment="1" applyProtection="1">
      <alignment horizontal="left" wrapText="1"/>
      <protection hidden="1"/>
    </xf>
    <xf numFmtId="0" fontId="35" fillId="0" borderId="5" xfId="29" applyNumberFormat="1" applyFont="1" applyFill="1" applyBorder="1" applyAlignment="1" applyProtection="1">
      <alignment horizontal="left" wrapText="1"/>
      <protection hidden="1"/>
    </xf>
    <xf numFmtId="0" fontId="35" fillId="0" borderId="1" xfId="29" applyNumberFormat="1" applyFont="1" applyFill="1" applyBorder="1" applyAlignment="1" applyProtection="1">
      <alignment horizontal="left" wrapText="1"/>
      <protection hidden="1"/>
    </xf>
    <xf numFmtId="0" fontId="34" fillId="0" borderId="1" xfId="7" applyNumberFormat="1" applyFont="1" applyFill="1" applyBorder="1" applyAlignment="1" applyProtection="1">
      <alignment horizontal="left" wrapText="1"/>
      <protection hidden="1"/>
    </xf>
    <xf numFmtId="0" fontId="35" fillId="0" borderId="1" xfId="7" applyNumberFormat="1" applyFont="1" applyFill="1" applyBorder="1" applyAlignment="1" applyProtection="1">
      <alignment horizontal="left" wrapText="1"/>
      <protection hidden="1"/>
    </xf>
    <xf numFmtId="0" fontId="13" fillId="0" borderId="3" xfId="7" applyNumberFormat="1" applyFont="1" applyFill="1" applyBorder="1" applyAlignment="1" applyProtection="1">
      <alignment horizontal="left" vertical="center"/>
      <protection hidden="1"/>
    </xf>
    <xf numFmtId="0" fontId="29" fillId="0" borderId="2" xfId="7" applyNumberFormat="1" applyFont="1" applyFill="1" applyBorder="1" applyAlignment="1" applyProtection="1">
      <alignment horizontal="left" vertical="center"/>
      <protection hidden="1"/>
    </xf>
    <xf numFmtId="0" fontId="29" fillId="0" borderId="5" xfId="7" applyNumberFormat="1" applyFont="1" applyFill="1" applyBorder="1" applyAlignment="1" applyProtection="1">
      <alignment horizontal="left" vertical="center"/>
      <protection hidden="1"/>
    </xf>
    <xf numFmtId="0" fontId="35" fillId="0" borderId="3" xfId="7" applyNumberFormat="1" applyFont="1" applyFill="1" applyBorder="1" applyAlignment="1" applyProtection="1">
      <alignment horizontal="left" wrapText="1"/>
      <protection hidden="1"/>
    </xf>
    <xf numFmtId="0" fontId="35" fillId="0" borderId="2" xfId="7" applyNumberFormat="1" applyFont="1" applyFill="1" applyBorder="1" applyAlignment="1" applyProtection="1">
      <alignment horizontal="left" wrapText="1"/>
      <protection hidden="1"/>
    </xf>
    <xf numFmtId="0" fontId="35" fillId="0" borderId="5" xfId="7" applyNumberFormat="1" applyFont="1" applyFill="1" applyBorder="1" applyAlignment="1" applyProtection="1">
      <alignment horizontal="left" wrapText="1"/>
      <protection hidden="1"/>
    </xf>
    <xf numFmtId="0" fontId="29" fillId="0" borderId="50" xfId="7" applyNumberFormat="1" applyFont="1" applyFill="1" applyBorder="1" applyAlignment="1" applyProtection="1">
      <alignment horizontal="center" vertical="center"/>
      <protection hidden="1"/>
    </xf>
    <xf numFmtId="0" fontId="29" fillId="0" borderId="39" xfId="7" applyNumberFormat="1" applyFont="1" applyFill="1" applyBorder="1" applyAlignment="1" applyProtection="1">
      <alignment horizontal="center" vertical="center"/>
      <protection hidden="1"/>
    </xf>
    <xf numFmtId="0" fontId="29" fillId="0" borderId="40" xfId="7" applyNumberFormat="1" applyFont="1" applyFill="1" applyBorder="1" applyAlignment="1" applyProtection="1">
      <alignment horizontal="center" vertical="center"/>
      <protection hidden="1"/>
    </xf>
    <xf numFmtId="0" fontId="11" fillId="0" borderId="0" xfId="7" applyNumberFormat="1" applyFont="1" applyFill="1" applyAlignment="1" applyProtection="1">
      <alignment horizontal="center" vertical="distributed"/>
      <protection hidden="1"/>
    </xf>
    <xf numFmtId="0" fontId="27" fillId="0" borderId="0" xfId="7" applyNumberFormat="1" applyFont="1" applyFill="1" applyAlignment="1" applyProtection="1">
      <alignment horizontal="center" vertical="distributed"/>
      <protection hidden="1"/>
    </xf>
    <xf numFmtId="0" fontId="28" fillId="0" borderId="0" xfId="7" applyNumberFormat="1" applyFont="1" applyFill="1" applyAlignment="1" applyProtection="1">
      <protection hidden="1"/>
    </xf>
    <xf numFmtId="0" fontId="34" fillId="0" borderId="1" xfId="7" applyNumberFormat="1" applyFont="1" applyFill="1" applyBorder="1" applyAlignment="1" applyProtection="1">
      <alignment wrapText="1"/>
      <protection hidden="1"/>
    </xf>
    <xf numFmtId="0" fontId="35" fillId="0" borderId="2" xfId="0" applyFont="1" applyBorder="1" applyAlignment="1">
      <alignment horizontal="left" wrapText="1"/>
    </xf>
    <xf numFmtId="0" fontId="35" fillId="0" borderId="5" xfId="0" applyFont="1" applyBorder="1" applyAlignment="1">
      <alignment horizontal="left" wrapText="1"/>
    </xf>
    <xf numFmtId="0" fontId="19" fillId="0" borderId="0" xfId="0" applyFont="1" applyAlignment="1">
      <alignment horizontal="center" vertical="center" wrapText="1"/>
    </xf>
    <xf numFmtId="0" fontId="0" fillId="0" borderId="0" xfId="0" applyAlignment="1">
      <alignment horizontal="center"/>
    </xf>
    <xf numFmtId="0" fontId="31" fillId="0" borderId="0" xfId="0" applyFont="1" applyAlignment="1">
      <alignment horizontal="center" wrapText="1"/>
    </xf>
    <xf numFmtId="0" fontId="7" fillId="0" borderId="0" xfId="29" applyNumberFormat="1" applyFont="1" applyFill="1" applyAlignment="1" applyProtection="1">
      <alignment horizontal="right"/>
      <protection hidden="1"/>
    </xf>
    <xf numFmtId="194" fontId="7" fillId="0" borderId="0" xfId="29" applyNumberFormat="1" applyFont="1" applyFill="1" applyAlignment="1" applyProtection="1">
      <alignment horizontal="right"/>
      <protection hidden="1"/>
    </xf>
    <xf numFmtId="0" fontId="18" fillId="0" borderId="0" xfId="0" applyFont="1" applyAlignment="1">
      <alignment horizontal="right" vertical="center" wrapText="1"/>
    </xf>
    <xf numFmtId="0" fontId="8" fillId="0" borderId="0" xfId="0" applyFont="1" applyAlignment="1">
      <alignment horizontal="right" wrapText="1"/>
    </xf>
    <xf numFmtId="0" fontId="46" fillId="0" borderId="0" xfId="0" applyFont="1" applyAlignment="1">
      <alignment horizontal="center" vertical="center" wrapText="1"/>
    </xf>
  </cellXfs>
  <cellStyles count="62">
    <cellStyle name="Обычный" xfId="0" builtinId="0"/>
    <cellStyle name="Обычный 10" xfId="1"/>
    <cellStyle name="Обычный 11" xfId="2"/>
    <cellStyle name="Обычный 12" xfId="3"/>
    <cellStyle name="Обычный 13" xfId="4"/>
    <cellStyle name="Обычный 13 2" xfId="5"/>
    <cellStyle name="Обычный 14" xfId="6"/>
    <cellStyle name="Обычный 2" xfId="7"/>
    <cellStyle name="Обычный 2 10" xfId="8"/>
    <cellStyle name="Обычный 2 11" xfId="9"/>
    <cellStyle name="Обычный 2 12" xfId="10"/>
    <cellStyle name="Обычный 2 13" xfId="11"/>
    <cellStyle name="Обычный 2 14" xfId="12"/>
    <cellStyle name="Обычный 2 15" xfId="13"/>
    <cellStyle name="Обычный 2 16" xfId="14"/>
    <cellStyle name="Обычный 2 17" xfId="15"/>
    <cellStyle name="Обычный 2 18" xfId="16"/>
    <cellStyle name="Обычный 2 19" xfId="17"/>
    <cellStyle name="Обычный 2 2" xfId="18"/>
    <cellStyle name="Обычный 2 20" xfId="19"/>
    <cellStyle name="Обычный 2 21" xfId="20"/>
    <cellStyle name="Обычный 2 22" xfId="21"/>
    <cellStyle name="Обычный 2 23" xfId="22"/>
    <cellStyle name="Обычный 2 24" xfId="23"/>
    <cellStyle name="Обычный 2 25" xfId="24"/>
    <cellStyle name="Обычный 2 26" xfId="25"/>
    <cellStyle name="Обычный 2 27" xfId="26"/>
    <cellStyle name="Обычный 2 28" xfId="27"/>
    <cellStyle name="Обычный 2 29" xfId="28"/>
    <cellStyle name="Обычный 2 3" xfId="29"/>
    <cellStyle name="Обычный 2 30" xfId="30"/>
    <cellStyle name="Обычный 2 31" xfId="31"/>
    <cellStyle name="Обычный 2 32" xfId="32"/>
    <cellStyle name="Обычный 2 33" xfId="33"/>
    <cellStyle name="Обычный 2 34" xfId="34"/>
    <cellStyle name="Обычный 2 35" xfId="35"/>
    <cellStyle name="Обычный 2 36" xfId="36"/>
    <cellStyle name="Обычный 2 37" xfId="37"/>
    <cellStyle name="Обычный 2 38" xfId="38"/>
    <cellStyle name="Обычный 2 39" xfId="39"/>
    <cellStyle name="Обычный 2 4" xfId="40"/>
    <cellStyle name="Обычный 2 5" xfId="41"/>
    <cellStyle name="Обычный 2 6" xfId="42"/>
    <cellStyle name="Обычный 2 7" xfId="43"/>
    <cellStyle name="Обычный 2 8" xfId="44"/>
    <cellStyle name="Обычный 2 9" xfId="45"/>
    <cellStyle name="Обычный 3 2" xfId="46"/>
    <cellStyle name="Обычный 3 3" xfId="47"/>
    <cellStyle name="Обычный 4" xfId="48"/>
    <cellStyle name="Обычный 4 2" xfId="49"/>
    <cellStyle name="Обычный 5" xfId="50"/>
    <cellStyle name="Обычный 6" xfId="51"/>
    <cellStyle name="Обычный 6 2" xfId="52"/>
    <cellStyle name="Обычный 7" xfId="53"/>
    <cellStyle name="Обычный 7 2" xfId="54"/>
    <cellStyle name="Обычный 8" xfId="55"/>
    <cellStyle name="Обычный 8 2" xfId="56"/>
    <cellStyle name="Обычный 9" xfId="57"/>
    <cellStyle name="Обычный 9 2" xfId="58"/>
    <cellStyle name="Финансовый" xfId="59" builtinId="3"/>
    <cellStyle name="Финансовый 8" xfId="60"/>
    <cellStyle name="Финансовый 8 2" xfId="6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35"/>
  <sheetViews>
    <sheetView tabSelected="1" zoomScale="70" zoomScaleNormal="70" workbookViewId="0">
      <selection activeCell="E17" sqref="E17"/>
    </sheetView>
  </sheetViews>
  <sheetFormatPr defaultRowHeight="12.75"/>
  <cols>
    <col min="1" max="1" width="35.28515625" customWidth="1"/>
    <col min="2" max="2" width="52.42578125" customWidth="1"/>
    <col min="3" max="3" width="16.42578125" customWidth="1"/>
    <col min="4" max="4" width="17" customWidth="1"/>
    <col min="5" max="5" width="15.85546875" customWidth="1"/>
  </cols>
  <sheetData>
    <row r="1" spans="1:5" ht="18.75">
      <c r="C1" s="456" t="s">
        <v>368</v>
      </c>
      <c r="D1" s="456"/>
      <c r="E1" s="456"/>
    </row>
    <row r="2" spans="1:5" ht="18.75">
      <c r="C2" s="456" t="s">
        <v>61</v>
      </c>
      <c r="D2" s="456"/>
      <c r="E2" s="456"/>
    </row>
    <row r="3" spans="1:5" ht="18.75">
      <c r="C3" s="456" t="s">
        <v>317</v>
      </c>
      <c r="D3" s="456"/>
      <c r="E3" s="456"/>
    </row>
    <row r="4" spans="1:5" ht="18.75">
      <c r="C4" s="456" t="s">
        <v>385</v>
      </c>
      <c r="D4" s="456"/>
      <c r="E4" s="456"/>
    </row>
    <row r="6" spans="1:5" ht="18.75">
      <c r="A6" s="454" t="s">
        <v>369</v>
      </c>
      <c r="B6" s="454"/>
      <c r="C6" s="454"/>
      <c r="D6" s="454"/>
      <c r="E6" s="454"/>
    </row>
    <row r="7" spans="1:5" ht="18.75">
      <c r="A7" s="455" t="s">
        <v>406</v>
      </c>
      <c r="B7" s="455"/>
      <c r="C7" s="455"/>
      <c r="D7" s="455"/>
      <c r="E7" s="455"/>
    </row>
    <row r="8" spans="1:5" ht="18.75">
      <c r="A8" s="40"/>
      <c r="E8" s="41" t="s">
        <v>62</v>
      </c>
    </row>
    <row r="9" spans="1:5" ht="18.75">
      <c r="A9" s="40"/>
    </row>
    <row r="10" spans="1:5" ht="18.75">
      <c r="A10" s="42" t="s">
        <v>77</v>
      </c>
      <c r="B10" s="42" t="s">
        <v>370</v>
      </c>
      <c r="C10" s="42" t="s">
        <v>301</v>
      </c>
      <c r="D10" s="42" t="s">
        <v>343</v>
      </c>
      <c r="E10" s="42" t="s">
        <v>407</v>
      </c>
    </row>
    <row r="11" spans="1:5" ht="56.25">
      <c r="A11" s="42" t="s">
        <v>78</v>
      </c>
      <c r="B11" s="43" t="s">
        <v>79</v>
      </c>
      <c r="C11" s="106">
        <f>C12</f>
        <v>0</v>
      </c>
      <c r="D11" s="106">
        <f>D12</f>
        <v>0</v>
      </c>
      <c r="E11" s="106">
        <f>E12</f>
        <v>0</v>
      </c>
    </row>
    <row r="12" spans="1:5" ht="37.5">
      <c r="A12" s="44" t="s">
        <v>80</v>
      </c>
      <c r="B12" s="319" t="s">
        <v>340</v>
      </c>
      <c r="C12" s="106">
        <f>C13+C19</f>
        <v>0</v>
      </c>
      <c r="D12" s="106">
        <f>D13+D19</f>
        <v>0</v>
      </c>
      <c r="E12" s="106">
        <f>E13+E19</f>
        <v>0</v>
      </c>
    </row>
    <row r="13" spans="1:5" ht="18.75">
      <c r="A13" s="44" t="s">
        <v>82</v>
      </c>
      <c r="B13" s="45" t="s">
        <v>83</v>
      </c>
      <c r="C13" s="106">
        <f>C14</f>
        <v>-4069176.24</v>
      </c>
      <c r="D13" s="106">
        <f t="shared" ref="C13:E15" si="0">D14</f>
        <v>-4824526.1500000004</v>
      </c>
      <c r="E13" s="106">
        <f t="shared" si="0"/>
        <v>-4224604.2699999996</v>
      </c>
    </row>
    <row r="14" spans="1:5" ht="37.5">
      <c r="A14" s="44" t="s">
        <v>84</v>
      </c>
      <c r="B14" s="45" t="s">
        <v>85</v>
      </c>
      <c r="C14" s="106">
        <f t="shared" si="0"/>
        <v>-4069176.24</v>
      </c>
      <c r="D14" s="106">
        <f t="shared" si="0"/>
        <v>-4824526.1500000004</v>
      </c>
      <c r="E14" s="106">
        <f t="shared" si="0"/>
        <v>-4224604.2699999996</v>
      </c>
    </row>
    <row r="15" spans="1:5" ht="37.5">
      <c r="A15" s="44" t="s">
        <v>86</v>
      </c>
      <c r="B15" s="45" t="s">
        <v>87</v>
      </c>
      <c r="C15" s="106">
        <f t="shared" si="0"/>
        <v>-4069176.24</v>
      </c>
      <c r="D15" s="106">
        <f t="shared" si="0"/>
        <v>-4824526.1500000004</v>
      </c>
      <c r="E15" s="106">
        <f t="shared" si="0"/>
        <v>-4224604.2699999996</v>
      </c>
    </row>
    <row r="16" spans="1:5" ht="37.5">
      <c r="A16" s="44" t="s">
        <v>88</v>
      </c>
      <c r="B16" s="45" t="s">
        <v>289</v>
      </c>
      <c r="C16" s="106">
        <v>-4069176.24</v>
      </c>
      <c r="D16" s="106">
        <v>-4824526.1500000004</v>
      </c>
      <c r="E16" s="106">
        <v>-4224604.2699999996</v>
      </c>
    </row>
    <row r="17" spans="1:5" ht="18.75">
      <c r="A17" s="44" t="s">
        <v>89</v>
      </c>
      <c r="B17" s="45" t="s">
        <v>90</v>
      </c>
      <c r="C17" s="106">
        <f t="shared" ref="C17:E19" si="1">C18</f>
        <v>4069176.24</v>
      </c>
      <c r="D17" s="106">
        <f t="shared" si="1"/>
        <v>4824526.1500000004</v>
      </c>
      <c r="E17" s="106">
        <f>E18</f>
        <v>4224604.2699999996</v>
      </c>
    </row>
    <row r="18" spans="1:5" ht="37.5">
      <c r="A18" s="44" t="s">
        <v>91</v>
      </c>
      <c r="B18" s="45" t="s">
        <v>92</v>
      </c>
      <c r="C18" s="106">
        <f t="shared" si="1"/>
        <v>4069176.24</v>
      </c>
      <c r="D18" s="106">
        <f t="shared" si="1"/>
        <v>4824526.1500000004</v>
      </c>
      <c r="E18" s="106">
        <f t="shared" si="1"/>
        <v>4224604.2699999996</v>
      </c>
    </row>
    <row r="19" spans="1:5" ht="37.5">
      <c r="A19" s="44" t="s">
        <v>93</v>
      </c>
      <c r="B19" s="45" t="s">
        <v>94</v>
      </c>
      <c r="C19" s="107">
        <f t="shared" si="1"/>
        <v>4069176.24</v>
      </c>
      <c r="D19" s="107">
        <f t="shared" si="1"/>
        <v>4824526.1500000004</v>
      </c>
      <c r="E19" s="107">
        <f t="shared" si="1"/>
        <v>4224604.2699999996</v>
      </c>
    </row>
    <row r="20" spans="1:5" ht="37.5">
      <c r="A20" s="44" t="s">
        <v>95</v>
      </c>
      <c r="B20" s="45" t="s">
        <v>290</v>
      </c>
      <c r="C20" s="107">
        <f>'прил 8'!Q115</f>
        <v>4069176.24</v>
      </c>
      <c r="D20" s="107">
        <f>'прил 8'!R115</f>
        <v>4824526.1500000004</v>
      </c>
      <c r="E20" s="107">
        <f>'прил 8'!S115</f>
        <v>4224604.2699999996</v>
      </c>
    </row>
    <row r="21" spans="1:5" ht="37.5">
      <c r="A21" s="44" t="s">
        <v>234</v>
      </c>
      <c r="B21" s="150" t="s">
        <v>217</v>
      </c>
      <c r="C21" s="151">
        <v>0</v>
      </c>
      <c r="D21" s="151">
        <v>0</v>
      </c>
      <c r="E21" s="151">
        <v>0</v>
      </c>
    </row>
    <row r="22" spans="1:5" ht="18.75">
      <c r="A22" s="46"/>
      <c r="B22" s="47"/>
      <c r="C22" s="48"/>
      <c r="D22" s="48"/>
      <c r="E22" s="49"/>
    </row>
    <row r="23" spans="1:5" ht="18.75">
      <c r="A23" s="46"/>
      <c r="B23" s="47"/>
      <c r="C23" s="48"/>
      <c r="D23" s="48"/>
      <c r="E23" s="49"/>
    </row>
    <row r="24" spans="1:5">
      <c r="C24" s="50"/>
      <c r="D24" s="50"/>
      <c r="E24" s="50"/>
    </row>
    <row r="25" spans="1:5">
      <c r="C25" s="50"/>
      <c r="D25" s="50"/>
      <c r="E25" s="50"/>
    </row>
    <row r="26" spans="1:5">
      <c r="C26" s="50"/>
      <c r="D26" s="50"/>
      <c r="E26" s="50"/>
    </row>
    <row r="27" spans="1:5">
      <c r="C27" s="50"/>
      <c r="D27" s="50"/>
      <c r="E27" s="50"/>
    </row>
    <row r="28" spans="1:5">
      <c r="C28" s="50"/>
      <c r="D28" s="50"/>
      <c r="E28" s="50"/>
    </row>
    <row r="29" spans="1:5">
      <c r="C29" s="50"/>
      <c r="D29" s="50"/>
      <c r="E29" s="50"/>
    </row>
    <row r="30" spans="1:5">
      <c r="C30" s="50"/>
      <c r="D30" s="50"/>
      <c r="E30" s="50"/>
    </row>
    <row r="31" spans="1:5">
      <c r="C31" s="50"/>
      <c r="D31" s="50"/>
      <c r="E31" s="50"/>
    </row>
    <row r="32" spans="1:5">
      <c r="C32" s="50"/>
      <c r="D32" s="50"/>
      <c r="E32" s="50"/>
    </row>
    <row r="33" spans="3:5">
      <c r="C33" s="50"/>
      <c r="D33" s="50"/>
      <c r="E33" s="50"/>
    </row>
    <row r="34" spans="3:5">
      <c r="C34" s="50"/>
      <c r="D34" s="50"/>
      <c r="E34" s="50"/>
    </row>
    <row r="35" spans="3:5">
      <c r="C35" s="50"/>
      <c r="D35" s="50"/>
      <c r="E35" s="50"/>
    </row>
  </sheetData>
  <mergeCells count="6">
    <mergeCell ref="A6:E6"/>
    <mergeCell ref="A7:E7"/>
    <mergeCell ref="C1:E1"/>
    <mergeCell ref="C2:E2"/>
    <mergeCell ref="C3:E3"/>
    <mergeCell ref="C4:E4"/>
  </mergeCells>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dimension ref="A1:F14"/>
  <sheetViews>
    <sheetView workbookViewId="0">
      <selection activeCell="D18" sqref="D18"/>
    </sheetView>
  </sheetViews>
  <sheetFormatPr defaultRowHeight="12.75"/>
  <cols>
    <col min="1" max="1" width="11.7109375" customWidth="1"/>
    <col min="2" max="2" width="34.7109375" customWidth="1"/>
    <col min="3" max="3" width="19.28515625" customWidth="1"/>
    <col min="4" max="4" width="16.42578125" customWidth="1"/>
    <col min="5" max="5" width="16" customWidth="1"/>
    <col min="6" max="6" width="0.140625" customWidth="1"/>
  </cols>
  <sheetData>
    <row r="1" spans="1:6" ht="15.75">
      <c r="C1" s="186"/>
      <c r="D1" s="661" t="s">
        <v>335</v>
      </c>
      <c r="E1" s="661"/>
    </row>
    <row r="2" spans="1:6" ht="15.75">
      <c r="C2" s="186"/>
      <c r="D2" s="661" t="s">
        <v>61</v>
      </c>
      <c r="E2" s="661"/>
    </row>
    <row r="3" spans="1:6" ht="15.75">
      <c r="C3" s="186"/>
      <c r="D3" s="661" t="s">
        <v>318</v>
      </c>
      <c r="E3" s="661"/>
    </row>
    <row r="4" spans="1:6">
      <c r="B4" s="659"/>
      <c r="C4" s="659"/>
      <c r="D4" s="662" t="s">
        <v>380</v>
      </c>
      <c r="E4" s="662"/>
    </row>
    <row r="5" spans="1:6">
      <c r="B5" s="659"/>
      <c r="C5" s="659"/>
    </row>
    <row r="6" spans="1:6" ht="104.45" customHeight="1">
      <c r="A6" s="660" t="s">
        <v>381</v>
      </c>
      <c r="B6" s="660"/>
      <c r="C6" s="660"/>
      <c r="D6" s="660"/>
      <c r="E6" s="660"/>
    </row>
    <row r="7" spans="1:6" ht="20.25">
      <c r="A7" s="176"/>
      <c r="B7" s="176"/>
      <c r="C7" s="176"/>
    </row>
    <row r="8" spans="1:6" ht="20.25">
      <c r="A8" s="176"/>
      <c r="B8" s="176"/>
      <c r="E8" s="187" t="s">
        <v>241</v>
      </c>
    </row>
    <row r="9" spans="1:6" ht="20.25">
      <c r="A9" s="176"/>
      <c r="B9" s="176"/>
      <c r="E9" s="187"/>
    </row>
    <row r="10" spans="1:6" ht="136.5" customHeight="1">
      <c r="A10" s="658" t="s">
        <v>382</v>
      </c>
      <c r="B10" s="658"/>
      <c r="C10" s="658"/>
      <c r="D10" s="658"/>
      <c r="E10" s="658"/>
      <c r="F10" s="658"/>
    </row>
    <row r="11" spans="1:6" ht="20.25">
      <c r="A11" s="176"/>
      <c r="B11" s="176"/>
      <c r="C11" s="176"/>
      <c r="D11" s="176"/>
      <c r="E11" s="188" t="s">
        <v>62</v>
      </c>
    </row>
    <row r="12" spans="1:6" ht="15">
      <c r="A12" s="178" t="s">
        <v>98</v>
      </c>
      <c r="B12" s="179" t="s">
        <v>243</v>
      </c>
      <c r="C12" s="180" t="s">
        <v>301</v>
      </c>
      <c r="D12" s="180" t="s">
        <v>343</v>
      </c>
      <c r="E12" s="180" t="s">
        <v>407</v>
      </c>
    </row>
    <row r="13" spans="1:6" ht="15">
      <c r="A13" s="181" t="s">
        <v>99</v>
      </c>
      <c r="B13" s="182" t="s">
        <v>285</v>
      </c>
      <c r="C13" s="183">
        <v>1049700</v>
      </c>
      <c r="D13" s="183">
        <v>1293800</v>
      </c>
      <c r="E13" s="183">
        <v>1293800</v>
      </c>
    </row>
    <row r="14" spans="1:6" ht="14.25">
      <c r="A14" s="320" t="s">
        <v>234</v>
      </c>
      <c r="B14" s="184" t="s">
        <v>235</v>
      </c>
      <c r="C14" s="185">
        <f>SUM(C13:C13)</f>
        <v>1049700</v>
      </c>
      <c r="D14" s="185">
        <f>SUM(D13:D13)</f>
        <v>1293800</v>
      </c>
      <c r="E14" s="185">
        <f>SUM(E13:E13)</f>
        <v>1293800</v>
      </c>
    </row>
  </sheetData>
  <mergeCells count="8">
    <mergeCell ref="A10:F10"/>
    <mergeCell ref="B4:C4"/>
    <mergeCell ref="B5:C5"/>
    <mergeCell ref="A6:E6"/>
    <mergeCell ref="D1:E1"/>
    <mergeCell ref="D2:E2"/>
    <mergeCell ref="D3:E3"/>
    <mergeCell ref="D4:E4"/>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F14"/>
  <sheetViews>
    <sheetView workbookViewId="0">
      <selection activeCell="E19" sqref="E19"/>
    </sheetView>
  </sheetViews>
  <sheetFormatPr defaultRowHeight="12.75"/>
  <cols>
    <col min="2" max="2" width="30.85546875" customWidth="1"/>
    <col min="3" max="3" width="15.7109375" customWidth="1"/>
    <col min="4" max="4" width="17.42578125" customWidth="1"/>
    <col min="5" max="5" width="20.42578125" customWidth="1"/>
    <col min="6" max="6" width="0.140625" customWidth="1"/>
  </cols>
  <sheetData>
    <row r="1" spans="1:6" ht="15.75">
      <c r="C1" s="186"/>
      <c r="D1" s="661" t="s">
        <v>336</v>
      </c>
      <c r="E1" s="661"/>
    </row>
    <row r="2" spans="1:6" ht="15.75">
      <c r="C2" s="186"/>
      <c r="D2" s="661" t="s">
        <v>61</v>
      </c>
      <c r="E2" s="661"/>
    </row>
    <row r="3" spans="1:6" ht="15.75">
      <c r="C3" s="186"/>
      <c r="D3" s="661" t="s">
        <v>318</v>
      </c>
      <c r="E3" s="661"/>
    </row>
    <row r="4" spans="1:6">
      <c r="B4" s="659"/>
      <c r="C4" s="659"/>
      <c r="D4" s="662" t="s">
        <v>380</v>
      </c>
      <c r="E4" s="662"/>
    </row>
    <row r="5" spans="1:6">
      <c r="B5" s="659"/>
      <c r="C5" s="659"/>
    </row>
    <row r="6" spans="1:6" ht="108" customHeight="1">
      <c r="A6" s="660" t="s">
        <v>383</v>
      </c>
      <c r="B6" s="660"/>
      <c r="C6" s="660"/>
      <c r="D6" s="660"/>
      <c r="E6" s="660"/>
    </row>
    <row r="7" spans="1:6" ht="20.25">
      <c r="A7" s="176"/>
      <c r="B7" s="176"/>
      <c r="C7" s="176"/>
    </row>
    <row r="8" spans="1:6" ht="20.25">
      <c r="A8" s="176"/>
      <c r="B8" s="176"/>
      <c r="E8" s="187" t="s">
        <v>245</v>
      </c>
    </row>
    <row r="9" spans="1:6" ht="20.25">
      <c r="A9" s="176"/>
      <c r="B9" s="176"/>
      <c r="E9" s="187"/>
    </row>
    <row r="10" spans="1:6" ht="141" customHeight="1">
      <c r="A10" s="658" t="s">
        <v>384</v>
      </c>
      <c r="B10" s="658"/>
      <c r="C10" s="658"/>
      <c r="D10" s="658"/>
      <c r="E10" s="658"/>
      <c r="F10" s="658"/>
    </row>
    <row r="11" spans="1:6" ht="20.25">
      <c r="A11" s="176"/>
      <c r="B11" s="176"/>
      <c r="C11" s="176"/>
      <c r="D11" s="176"/>
      <c r="E11" s="188" t="s">
        <v>62</v>
      </c>
    </row>
    <row r="12" spans="1:6" ht="15">
      <c r="A12" s="178" t="s">
        <v>98</v>
      </c>
      <c r="B12" s="179" t="s">
        <v>243</v>
      </c>
      <c r="C12" s="180" t="s">
        <v>301</v>
      </c>
      <c r="D12" s="180" t="s">
        <v>343</v>
      </c>
      <c r="E12" s="180" t="s">
        <v>407</v>
      </c>
    </row>
    <row r="13" spans="1:6" ht="15">
      <c r="A13" s="181" t="s">
        <v>99</v>
      </c>
      <c r="B13" s="182" t="s">
        <v>285</v>
      </c>
      <c r="C13" s="183">
        <v>10543</v>
      </c>
      <c r="D13" s="183">
        <v>10543</v>
      </c>
      <c r="E13" s="183">
        <v>10543</v>
      </c>
    </row>
    <row r="14" spans="1:6" ht="14.25">
      <c r="A14" s="320" t="s">
        <v>234</v>
      </c>
      <c r="B14" s="184" t="s">
        <v>235</v>
      </c>
      <c r="C14" s="185">
        <f>SUM(C13:C13)</f>
        <v>10543</v>
      </c>
      <c r="D14" s="185">
        <f>SUM(D13:D13)</f>
        <v>10543</v>
      </c>
      <c r="E14" s="185">
        <f>SUM(E13:E13)</f>
        <v>10543</v>
      </c>
    </row>
  </sheetData>
  <mergeCells count="8">
    <mergeCell ref="A10:F10"/>
    <mergeCell ref="B4:C4"/>
    <mergeCell ref="B5:C5"/>
    <mergeCell ref="A6:E6"/>
    <mergeCell ref="D1:E1"/>
    <mergeCell ref="D2:E2"/>
    <mergeCell ref="D3:E3"/>
    <mergeCell ref="D4:E4"/>
  </mergeCells>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G12"/>
  <sheetViews>
    <sheetView zoomScaleNormal="100" workbookViewId="0">
      <selection activeCell="H31" sqref="H31"/>
    </sheetView>
  </sheetViews>
  <sheetFormatPr defaultRowHeight="12.75"/>
  <cols>
    <col min="2" max="2" width="27" customWidth="1"/>
    <col min="3" max="3" width="17.28515625" customWidth="1"/>
    <col min="4" max="4" width="14.42578125" customWidth="1"/>
    <col min="5" max="5" width="16.42578125" customWidth="1"/>
    <col min="6" max="6" width="8.85546875" customWidth="1"/>
    <col min="7" max="7" width="0.140625" customWidth="1"/>
  </cols>
  <sheetData>
    <row r="1" spans="1:7">
      <c r="C1" s="173"/>
      <c r="D1" s="661" t="s">
        <v>335</v>
      </c>
      <c r="E1" s="661"/>
      <c r="F1" s="661"/>
    </row>
    <row r="2" spans="1:7">
      <c r="C2" s="173"/>
      <c r="D2" s="661" t="s">
        <v>61</v>
      </c>
      <c r="E2" s="661"/>
      <c r="F2" s="661"/>
    </row>
    <row r="3" spans="1:7">
      <c r="C3" s="173"/>
      <c r="D3" s="661" t="s">
        <v>318</v>
      </c>
      <c r="E3" s="661"/>
      <c r="F3" s="661"/>
    </row>
    <row r="4" spans="1:7">
      <c r="C4" s="173"/>
      <c r="D4" s="662" t="s">
        <v>385</v>
      </c>
      <c r="E4" s="662"/>
      <c r="F4" s="662"/>
    </row>
    <row r="5" spans="1:7">
      <c r="C5" s="173"/>
    </row>
    <row r="6" spans="1:7" ht="94.15" customHeight="1">
      <c r="A6" s="454" t="s">
        <v>383</v>
      </c>
      <c r="B6" s="454"/>
      <c r="C6" s="454"/>
      <c r="D6" s="454"/>
      <c r="E6" s="454"/>
      <c r="F6" s="454"/>
    </row>
    <row r="7" spans="1:7" ht="18.75">
      <c r="A7" s="148"/>
      <c r="B7" s="174"/>
      <c r="C7" s="175"/>
      <c r="D7" s="174"/>
      <c r="E7" s="663" t="s">
        <v>244</v>
      </c>
      <c r="F7" s="663"/>
    </row>
    <row r="8" spans="1:7" ht="132.75" customHeight="1">
      <c r="A8" s="658" t="s">
        <v>386</v>
      </c>
      <c r="B8" s="658"/>
      <c r="C8" s="658"/>
      <c r="D8" s="658"/>
      <c r="E8" s="658"/>
      <c r="F8" s="658"/>
      <c r="G8" s="658"/>
    </row>
    <row r="9" spans="1:7" ht="20.25">
      <c r="A9" s="176"/>
      <c r="B9" s="176"/>
      <c r="C9" s="173"/>
      <c r="E9" s="177" t="s">
        <v>62</v>
      </c>
    </row>
    <row r="10" spans="1:7" ht="15">
      <c r="A10" s="178" t="s">
        <v>98</v>
      </c>
      <c r="B10" s="179" t="s">
        <v>243</v>
      </c>
      <c r="C10" s="180" t="s">
        <v>301</v>
      </c>
      <c r="D10" s="180" t="s">
        <v>343</v>
      </c>
      <c r="E10" s="180" t="s">
        <v>407</v>
      </c>
    </row>
    <row r="11" spans="1:7" ht="15">
      <c r="A11" s="181" t="s">
        <v>99</v>
      </c>
      <c r="B11" s="182" t="s">
        <v>285</v>
      </c>
      <c r="C11" s="183">
        <v>14500</v>
      </c>
      <c r="D11" s="183">
        <v>14500</v>
      </c>
      <c r="E11" s="183">
        <v>14500</v>
      </c>
    </row>
    <row r="12" spans="1:7" ht="14.25">
      <c r="A12" s="320" t="s">
        <v>234</v>
      </c>
      <c r="B12" s="184" t="s">
        <v>235</v>
      </c>
      <c r="C12" s="185">
        <f>SUM(C11:C11)</f>
        <v>14500</v>
      </c>
      <c r="D12" s="185">
        <f>SUM(D11:D11)</f>
        <v>14500</v>
      </c>
      <c r="E12" s="185">
        <f>SUM(E11:E11)</f>
        <v>14500</v>
      </c>
    </row>
  </sheetData>
  <mergeCells count="7">
    <mergeCell ref="A8:G8"/>
    <mergeCell ref="D1:F1"/>
    <mergeCell ref="D2:F2"/>
    <mergeCell ref="D3:F3"/>
    <mergeCell ref="D4:F4"/>
    <mergeCell ref="A6:F6"/>
    <mergeCell ref="E7:F7"/>
  </mergeCells>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F14"/>
  <sheetViews>
    <sheetView workbookViewId="0">
      <selection activeCell="E15" sqref="E15"/>
    </sheetView>
  </sheetViews>
  <sheetFormatPr defaultRowHeight="12.75"/>
  <cols>
    <col min="1" max="1" width="10.42578125" customWidth="1"/>
    <col min="2" max="2" width="25.85546875" customWidth="1"/>
    <col min="3" max="3" width="16.140625" customWidth="1"/>
    <col min="4" max="4" width="16.28515625" customWidth="1"/>
    <col min="5" max="5" width="19.5703125" customWidth="1"/>
  </cols>
  <sheetData>
    <row r="1" spans="1:6" ht="15.75">
      <c r="C1" s="186"/>
      <c r="D1" s="661" t="s">
        <v>335</v>
      </c>
      <c r="E1" s="661"/>
      <c r="F1" s="661"/>
    </row>
    <row r="2" spans="1:6" ht="15.75">
      <c r="C2" s="186"/>
      <c r="D2" s="661" t="s">
        <v>61</v>
      </c>
      <c r="E2" s="661"/>
      <c r="F2" s="661"/>
    </row>
    <row r="3" spans="1:6" ht="15.75">
      <c r="C3" s="186"/>
      <c r="D3" s="661" t="s">
        <v>318</v>
      </c>
      <c r="E3" s="661"/>
      <c r="F3" s="661"/>
    </row>
    <row r="4" spans="1:6">
      <c r="B4" s="659"/>
      <c r="C4" s="659"/>
      <c r="D4" s="662" t="s">
        <v>385</v>
      </c>
      <c r="E4" s="662"/>
      <c r="F4" s="662"/>
    </row>
    <row r="5" spans="1:6">
      <c r="B5" s="659"/>
      <c r="C5" s="659"/>
    </row>
    <row r="6" spans="1:6" ht="102.6" customHeight="1">
      <c r="A6" s="660" t="s">
        <v>383</v>
      </c>
      <c r="B6" s="660"/>
      <c r="C6" s="660"/>
      <c r="D6" s="660"/>
      <c r="E6" s="660"/>
      <c r="F6" s="660"/>
    </row>
    <row r="7" spans="1:6" ht="20.25">
      <c r="A7" s="176"/>
      <c r="B7" s="176"/>
      <c r="C7" s="176"/>
    </row>
    <row r="8" spans="1:6" ht="20.25">
      <c r="A8" s="176"/>
      <c r="B8" s="176"/>
      <c r="E8" s="664" t="s">
        <v>242</v>
      </c>
      <c r="F8" s="664"/>
    </row>
    <row r="9" spans="1:6" ht="20.25">
      <c r="A9" s="176"/>
      <c r="B9" s="176"/>
      <c r="E9" s="187"/>
    </row>
    <row r="10" spans="1:6" ht="153" customHeight="1">
      <c r="A10" s="658" t="s">
        <v>387</v>
      </c>
      <c r="B10" s="658"/>
      <c r="C10" s="658"/>
      <c r="D10" s="658"/>
      <c r="E10" s="658"/>
      <c r="F10" s="658"/>
    </row>
    <row r="11" spans="1:6" ht="20.25">
      <c r="A11" s="176"/>
      <c r="B11" s="176"/>
      <c r="C11" s="176"/>
      <c r="D11" s="176"/>
      <c r="E11" s="188" t="s">
        <v>62</v>
      </c>
    </row>
    <row r="12" spans="1:6" ht="15">
      <c r="A12" s="178" t="s">
        <v>98</v>
      </c>
      <c r="B12" s="179" t="s">
        <v>243</v>
      </c>
      <c r="C12" s="180" t="s">
        <v>301</v>
      </c>
      <c r="D12" s="180" t="s">
        <v>343</v>
      </c>
      <c r="E12" s="180" t="s">
        <v>407</v>
      </c>
    </row>
    <row r="13" spans="1:6" ht="15">
      <c r="A13" s="181" t="s">
        <v>99</v>
      </c>
      <c r="B13" s="182" t="s">
        <v>285</v>
      </c>
      <c r="C13" s="183">
        <v>337071</v>
      </c>
      <c r="D13" s="183">
        <v>333469</v>
      </c>
      <c r="E13" s="183">
        <v>341999</v>
      </c>
    </row>
    <row r="14" spans="1:6" ht="14.25">
      <c r="A14" s="320" t="s">
        <v>234</v>
      </c>
      <c r="B14" s="184" t="s">
        <v>235</v>
      </c>
      <c r="C14" s="185">
        <f>SUM(C13:C13)</f>
        <v>337071</v>
      </c>
      <c r="D14" s="185">
        <f>SUM(D13:D13)</f>
        <v>333469</v>
      </c>
      <c r="E14" s="185">
        <f>SUM(E13:E13)</f>
        <v>341999</v>
      </c>
    </row>
  </sheetData>
  <mergeCells count="9">
    <mergeCell ref="A10:F10"/>
    <mergeCell ref="B4:C4"/>
    <mergeCell ref="B5:C5"/>
    <mergeCell ref="D1:F1"/>
    <mergeCell ref="D2:F2"/>
    <mergeCell ref="D3:F3"/>
    <mergeCell ref="D4:F4"/>
    <mergeCell ref="E8:F8"/>
    <mergeCell ref="A6:F6"/>
  </mergeCells>
  <pageMargins left="0.25"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F14"/>
  <sheetViews>
    <sheetView workbookViewId="0">
      <selection activeCell="D20" sqref="D20"/>
    </sheetView>
  </sheetViews>
  <sheetFormatPr defaultRowHeight="12.75"/>
  <cols>
    <col min="1" max="1" width="17.28515625" customWidth="1"/>
    <col min="2" max="2" width="20.5703125" customWidth="1"/>
    <col min="3" max="5" width="17.28515625" customWidth="1"/>
    <col min="6" max="6" width="0.140625" customWidth="1"/>
  </cols>
  <sheetData>
    <row r="1" spans="1:6" ht="15.75">
      <c r="C1" s="186"/>
      <c r="D1" s="661" t="s">
        <v>335</v>
      </c>
      <c r="E1" s="661"/>
    </row>
    <row r="2" spans="1:6" ht="15.75">
      <c r="C2" s="186"/>
      <c r="D2" s="661" t="s">
        <v>61</v>
      </c>
      <c r="E2" s="661"/>
    </row>
    <row r="3" spans="1:6" ht="15.75">
      <c r="C3" s="186"/>
      <c r="D3" s="661" t="s">
        <v>318</v>
      </c>
      <c r="E3" s="661"/>
    </row>
    <row r="4" spans="1:6">
      <c r="B4" s="659"/>
      <c r="C4" s="659"/>
      <c r="D4" s="662" t="s">
        <v>385</v>
      </c>
      <c r="E4" s="662"/>
    </row>
    <row r="5" spans="1:6">
      <c r="B5" s="659"/>
      <c r="C5" s="659"/>
    </row>
    <row r="6" spans="1:6" ht="124.15" customHeight="1">
      <c r="A6" s="660" t="s">
        <v>381</v>
      </c>
      <c r="B6" s="660"/>
      <c r="C6" s="660"/>
      <c r="D6" s="660"/>
      <c r="E6" s="660"/>
    </row>
    <row r="7" spans="1:6" ht="20.25">
      <c r="A7" s="176"/>
      <c r="B7" s="176"/>
      <c r="C7" s="176"/>
    </row>
    <row r="8" spans="1:6" ht="20.25">
      <c r="A8" s="176"/>
      <c r="B8" s="176"/>
      <c r="E8" s="187" t="s">
        <v>246</v>
      </c>
    </row>
    <row r="9" spans="1:6" ht="20.25">
      <c r="A9" s="176"/>
      <c r="B9" s="176"/>
      <c r="E9" s="187"/>
    </row>
    <row r="10" spans="1:6" ht="133.5" customHeight="1">
      <c r="A10" s="658" t="s">
        <v>388</v>
      </c>
      <c r="B10" s="658"/>
      <c r="C10" s="658"/>
      <c r="D10" s="658"/>
      <c r="E10" s="658"/>
      <c r="F10" s="658"/>
    </row>
    <row r="11" spans="1:6" ht="20.25">
      <c r="A11" s="176"/>
      <c r="B11" s="176"/>
      <c r="C11" s="176"/>
      <c r="D11" s="176"/>
      <c r="E11" s="188" t="s">
        <v>62</v>
      </c>
    </row>
    <row r="12" spans="1:6" ht="15">
      <c r="A12" s="178" t="s">
        <v>98</v>
      </c>
      <c r="B12" s="179" t="s">
        <v>243</v>
      </c>
      <c r="C12" s="180" t="s">
        <v>301</v>
      </c>
      <c r="D12" s="180" t="s">
        <v>343</v>
      </c>
      <c r="E12" s="180" t="s">
        <v>407</v>
      </c>
    </row>
    <row r="13" spans="1:6" ht="15">
      <c r="A13" s="181" t="s">
        <v>99</v>
      </c>
      <c r="B13" s="182" t="s">
        <v>285</v>
      </c>
      <c r="C13" s="447">
        <v>244100</v>
      </c>
      <c r="D13" s="447">
        <v>0</v>
      </c>
      <c r="E13" s="447">
        <v>0</v>
      </c>
    </row>
    <row r="14" spans="1:6" ht="14.25">
      <c r="A14" s="320" t="s">
        <v>234</v>
      </c>
      <c r="B14" s="184" t="s">
        <v>235</v>
      </c>
      <c r="C14" s="446">
        <f>SUM(C13:C13)</f>
        <v>244100</v>
      </c>
      <c r="D14" s="446">
        <f>SUM(D13:D13)</f>
        <v>0</v>
      </c>
      <c r="E14" s="446">
        <f>SUM(E13:E13)</f>
        <v>0</v>
      </c>
    </row>
  </sheetData>
  <mergeCells count="8">
    <mergeCell ref="A10:F10"/>
    <mergeCell ref="A6:E6"/>
    <mergeCell ref="D1:E1"/>
    <mergeCell ref="D2:E2"/>
    <mergeCell ref="D3:E3"/>
    <mergeCell ref="B4:C4"/>
    <mergeCell ref="D4:E4"/>
    <mergeCell ref="B5:C5"/>
  </mergeCells>
  <pageMargins left="0.70866141732283472" right="0.70866141732283472"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H13"/>
  <sheetViews>
    <sheetView workbookViewId="0">
      <selection activeCell="D16" sqref="D16"/>
    </sheetView>
  </sheetViews>
  <sheetFormatPr defaultRowHeight="12.75"/>
  <cols>
    <col min="1" max="1" width="19.28515625" customWidth="1"/>
    <col min="2" max="2" width="20.7109375" customWidth="1"/>
    <col min="3" max="3" width="17.28515625" customWidth="1"/>
    <col min="4" max="4" width="18.140625" customWidth="1"/>
    <col min="5" max="5" width="23.140625" customWidth="1"/>
    <col min="6" max="6" width="0.28515625" customWidth="1"/>
    <col min="7" max="7" width="8.85546875" hidden="1" customWidth="1"/>
    <col min="8" max="8" width="0.28515625" customWidth="1"/>
  </cols>
  <sheetData>
    <row r="1" spans="1:8" ht="15.75">
      <c r="C1" s="186"/>
      <c r="D1" s="661" t="s">
        <v>335</v>
      </c>
      <c r="E1" s="661"/>
    </row>
    <row r="2" spans="1:8" ht="15.75">
      <c r="C2" s="186"/>
      <c r="D2" s="661" t="s">
        <v>61</v>
      </c>
      <c r="E2" s="661"/>
    </row>
    <row r="3" spans="1:8" ht="15.75">
      <c r="C3" s="186"/>
      <c r="D3" s="661" t="s">
        <v>318</v>
      </c>
      <c r="E3" s="661"/>
    </row>
    <row r="4" spans="1:8">
      <c r="B4" s="659"/>
      <c r="C4" s="659"/>
      <c r="D4" s="662" t="s">
        <v>380</v>
      </c>
      <c r="E4" s="662"/>
    </row>
    <row r="5" spans="1:8" ht="105" customHeight="1">
      <c r="A5" s="660" t="s">
        <v>381</v>
      </c>
      <c r="B5" s="660"/>
      <c r="C5" s="660"/>
      <c r="D5" s="660"/>
      <c r="E5" s="660"/>
    </row>
    <row r="6" spans="1:8" ht="7.15" customHeight="1">
      <c r="A6" s="176"/>
      <c r="B6" s="176"/>
      <c r="C6" s="176"/>
    </row>
    <row r="7" spans="1:8" ht="20.25">
      <c r="A7" s="176"/>
      <c r="B7" s="176"/>
      <c r="E7" s="187" t="s">
        <v>288</v>
      </c>
    </row>
    <row r="8" spans="1:8" ht="3" customHeight="1">
      <c r="A8" s="176"/>
      <c r="B8" s="176"/>
      <c r="E8" s="187"/>
    </row>
    <row r="9" spans="1:8" ht="139.5" customHeight="1">
      <c r="A9" s="658" t="s">
        <v>389</v>
      </c>
      <c r="B9" s="658"/>
      <c r="C9" s="658"/>
      <c r="D9" s="658"/>
      <c r="E9" s="658"/>
      <c r="F9" s="658"/>
      <c r="G9" s="658"/>
      <c r="H9" s="658"/>
    </row>
    <row r="10" spans="1:8" ht="20.25">
      <c r="A10" s="176"/>
      <c r="B10" s="176"/>
      <c r="C10" s="176"/>
      <c r="D10" s="176"/>
      <c r="E10" s="188" t="s">
        <v>62</v>
      </c>
    </row>
    <row r="11" spans="1:8" ht="15">
      <c r="A11" s="178" t="s">
        <v>98</v>
      </c>
      <c r="B11" s="179" t="s">
        <v>243</v>
      </c>
      <c r="C11" s="180" t="s">
        <v>301</v>
      </c>
      <c r="D11" s="180" t="s">
        <v>343</v>
      </c>
      <c r="E11" s="180" t="s">
        <v>407</v>
      </c>
    </row>
    <row r="12" spans="1:8" ht="15">
      <c r="A12" s="181" t="s">
        <v>99</v>
      </c>
      <c r="B12" s="182" t="s">
        <v>285</v>
      </c>
      <c r="C12" s="183">
        <v>9136</v>
      </c>
      <c r="D12" s="183">
        <v>9136</v>
      </c>
      <c r="E12" s="183">
        <v>9136</v>
      </c>
    </row>
    <row r="13" spans="1:8" ht="14.25">
      <c r="A13" s="320" t="s">
        <v>234</v>
      </c>
      <c r="B13" s="184" t="s">
        <v>235</v>
      </c>
      <c r="C13" s="185">
        <f>SUM(C12:C12)</f>
        <v>9136</v>
      </c>
      <c r="D13" s="185">
        <f>SUM(D12:D12)</f>
        <v>9136</v>
      </c>
      <c r="E13" s="185">
        <f>SUM(E12:E12)</f>
        <v>9136</v>
      </c>
    </row>
  </sheetData>
  <mergeCells count="7">
    <mergeCell ref="A9:H9"/>
    <mergeCell ref="A5:E5"/>
    <mergeCell ref="D1:E1"/>
    <mergeCell ref="D2:E2"/>
    <mergeCell ref="D3:E3"/>
    <mergeCell ref="B4:C4"/>
    <mergeCell ref="D4:E4"/>
  </mergeCell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dimension ref="A1:C42"/>
  <sheetViews>
    <sheetView zoomScale="70" zoomScaleNormal="70" workbookViewId="0">
      <selection activeCell="C43" sqref="C43"/>
    </sheetView>
  </sheetViews>
  <sheetFormatPr defaultRowHeight="12.75"/>
  <cols>
    <col min="1" max="1" width="9.140625" customWidth="1"/>
    <col min="2" max="2" width="46.28515625" customWidth="1"/>
    <col min="3" max="3" width="25.85546875" customWidth="1"/>
  </cols>
  <sheetData>
    <row r="1" spans="1:3" ht="18.75">
      <c r="A1" s="189"/>
      <c r="B1" s="307"/>
      <c r="C1" s="300" t="s">
        <v>337</v>
      </c>
    </row>
    <row r="2" spans="1:3" ht="18.75">
      <c r="A2" s="189"/>
      <c r="B2" s="307"/>
      <c r="C2" s="300" t="s">
        <v>61</v>
      </c>
    </row>
    <row r="3" spans="1:3" ht="18.75">
      <c r="A3" s="189"/>
      <c r="B3" s="307"/>
      <c r="C3" s="300" t="s">
        <v>313</v>
      </c>
    </row>
    <row r="4" spans="1:3" ht="18.75">
      <c r="A4" s="190"/>
      <c r="B4" s="190"/>
      <c r="C4" s="417" t="s">
        <v>380</v>
      </c>
    </row>
    <row r="5" spans="1:3" ht="18.75">
      <c r="A5" s="190"/>
      <c r="B5" s="190"/>
      <c r="C5" s="163"/>
    </row>
    <row r="6" spans="1:3" ht="18.75">
      <c r="A6" s="665" t="s">
        <v>421</v>
      </c>
      <c r="B6" s="665"/>
      <c r="C6" s="665"/>
    </row>
    <row r="7" spans="1:3" ht="18.75">
      <c r="A7" s="191"/>
      <c r="B7" s="191"/>
      <c r="C7" s="192"/>
    </row>
    <row r="8" spans="1:3" ht="37.5">
      <c r="A8" s="193" t="s">
        <v>247</v>
      </c>
      <c r="B8" s="194" t="s">
        <v>0</v>
      </c>
      <c r="C8" s="419" t="s">
        <v>420</v>
      </c>
    </row>
    <row r="9" spans="1:3" ht="18.75">
      <c r="A9" s="195">
        <v>1</v>
      </c>
      <c r="B9" s="195">
        <v>2</v>
      </c>
      <c r="C9" s="194">
        <v>3</v>
      </c>
    </row>
    <row r="10" spans="1:3" ht="62.25" customHeight="1">
      <c r="A10" s="196">
        <v>1</v>
      </c>
      <c r="B10" s="197" t="s">
        <v>319</v>
      </c>
      <c r="C10" s="198">
        <f>C11+C22</f>
        <v>1059.83</v>
      </c>
    </row>
    <row r="11" spans="1:3" ht="96.6" customHeight="1">
      <c r="A11" s="199" t="s">
        <v>248</v>
      </c>
      <c r="B11" s="200" t="s">
        <v>249</v>
      </c>
      <c r="C11" s="201">
        <v>858.23</v>
      </c>
    </row>
    <row r="12" spans="1:3" ht="87.6" customHeight="1">
      <c r="A12" s="199" t="s">
        <v>250</v>
      </c>
      <c r="B12" s="202" t="s">
        <v>251</v>
      </c>
      <c r="C12" s="201"/>
    </row>
    <row r="13" spans="1:3" ht="80.45" customHeight="1">
      <c r="A13" s="199" t="s">
        <v>252</v>
      </c>
      <c r="B13" s="202" t="s">
        <v>253</v>
      </c>
      <c r="C13" s="201"/>
    </row>
    <row r="14" spans="1:3" ht="40.15" customHeight="1">
      <c r="A14" s="203" t="s">
        <v>254</v>
      </c>
      <c r="B14" s="202" t="s">
        <v>255</v>
      </c>
      <c r="C14" s="201"/>
    </row>
    <row r="15" spans="1:3" ht="23.45" customHeight="1">
      <c r="A15" s="203"/>
      <c r="B15" s="202" t="s">
        <v>256</v>
      </c>
      <c r="C15" s="201"/>
    </row>
    <row r="16" spans="1:3" ht="24.6" customHeight="1">
      <c r="A16" s="203"/>
      <c r="B16" s="202" t="s">
        <v>257</v>
      </c>
      <c r="C16" s="201"/>
    </row>
    <row r="17" spans="1:3" ht="36" customHeight="1">
      <c r="A17" s="203" t="s">
        <v>258</v>
      </c>
      <c r="B17" s="202" t="s">
        <v>259</v>
      </c>
      <c r="C17" s="201"/>
    </row>
    <row r="18" spans="1:3" ht="20.45" customHeight="1">
      <c r="A18" s="203"/>
      <c r="B18" s="202" t="s">
        <v>256</v>
      </c>
      <c r="C18" s="201"/>
    </row>
    <row r="19" spans="1:3" ht="22.15" customHeight="1">
      <c r="A19" s="203"/>
      <c r="B19" s="202" t="s">
        <v>260</v>
      </c>
      <c r="C19" s="201"/>
    </row>
    <row r="20" spans="1:3" ht="21.6" customHeight="1">
      <c r="A20" s="203"/>
      <c r="B20" s="202" t="s">
        <v>261</v>
      </c>
      <c r="C20" s="204"/>
    </row>
    <row r="21" spans="1:3" ht="72" customHeight="1">
      <c r="A21" s="199" t="s">
        <v>262</v>
      </c>
      <c r="B21" s="202" t="s">
        <v>263</v>
      </c>
      <c r="C21" s="201"/>
    </row>
    <row r="22" spans="1:3" ht="91.9" customHeight="1">
      <c r="A22" s="199" t="s">
        <v>264</v>
      </c>
      <c r="B22" s="202" t="s">
        <v>265</v>
      </c>
      <c r="C22" s="204">
        <f>C24</f>
        <v>201.6</v>
      </c>
    </row>
    <row r="23" spans="1:3" ht="27.6" customHeight="1">
      <c r="A23" s="199"/>
      <c r="B23" s="202" t="s">
        <v>266</v>
      </c>
      <c r="C23" s="205"/>
    </row>
    <row r="24" spans="1:3" ht="27.6" customHeight="1">
      <c r="A24" s="199"/>
      <c r="B24" s="202" t="s">
        <v>267</v>
      </c>
      <c r="C24" s="206">
        <v>201.6</v>
      </c>
    </row>
    <row r="25" spans="1:3" ht="26.45" customHeight="1">
      <c r="A25" s="199"/>
      <c r="B25" s="202" t="s">
        <v>268</v>
      </c>
      <c r="C25" s="207"/>
    </row>
    <row r="26" spans="1:3" ht="25.15" customHeight="1">
      <c r="A26" s="196" t="s">
        <v>199</v>
      </c>
      <c r="B26" s="208" t="s">
        <v>269</v>
      </c>
      <c r="C26" s="209">
        <v>2.5</v>
      </c>
    </row>
    <row r="27" spans="1:3" ht="109.5" customHeight="1">
      <c r="A27" s="199" t="s">
        <v>270</v>
      </c>
      <c r="B27" s="202" t="s">
        <v>271</v>
      </c>
      <c r="C27" s="210">
        <v>2</v>
      </c>
    </row>
    <row r="28" spans="1:3" ht="88.9" customHeight="1">
      <c r="A28" s="199" t="s">
        <v>272</v>
      </c>
      <c r="B28" s="202" t="s">
        <v>273</v>
      </c>
      <c r="C28" s="210"/>
    </row>
    <row r="29" spans="1:3" ht="59.45" customHeight="1">
      <c r="A29" s="199" t="s">
        <v>274</v>
      </c>
      <c r="B29" s="202" t="s">
        <v>275</v>
      </c>
      <c r="C29" s="210"/>
    </row>
    <row r="30" spans="1:3" ht="40.15" customHeight="1">
      <c r="A30" s="203" t="s">
        <v>276</v>
      </c>
      <c r="B30" s="202" t="s">
        <v>255</v>
      </c>
      <c r="C30" s="210"/>
    </row>
    <row r="31" spans="1:3" ht="18.600000000000001" customHeight="1">
      <c r="A31" s="203"/>
      <c r="B31" s="202" t="s">
        <v>256</v>
      </c>
      <c r="C31" s="210"/>
    </row>
    <row r="32" spans="1:3" ht="20.45" customHeight="1">
      <c r="A32" s="203"/>
      <c r="B32" s="202" t="s">
        <v>257</v>
      </c>
      <c r="C32" s="210"/>
    </row>
    <row r="33" spans="1:3" ht="33.6" customHeight="1">
      <c r="A33" s="203" t="s">
        <v>277</v>
      </c>
      <c r="B33" s="202" t="s">
        <v>259</v>
      </c>
      <c r="C33" s="210"/>
    </row>
    <row r="34" spans="1:3" ht="22.15" customHeight="1">
      <c r="A34" s="203"/>
      <c r="B34" s="202" t="s">
        <v>256</v>
      </c>
      <c r="C34" s="210"/>
    </row>
    <row r="35" spans="1:3" ht="20.45" customHeight="1">
      <c r="A35" s="203"/>
      <c r="B35" s="202" t="s">
        <v>260</v>
      </c>
      <c r="C35" s="211"/>
    </row>
    <row r="36" spans="1:3" ht="21.6" customHeight="1">
      <c r="A36" s="203"/>
      <c r="B36" s="202" t="s">
        <v>261</v>
      </c>
      <c r="C36" s="211"/>
    </row>
    <row r="37" spans="1:3" ht="72" customHeight="1">
      <c r="A37" s="199" t="s">
        <v>278</v>
      </c>
      <c r="B37" s="212" t="s">
        <v>263</v>
      </c>
      <c r="C37" s="211"/>
    </row>
    <row r="38" spans="1:3" ht="85.9" customHeight="1">
      <c r="A38" s="199" t="s">
        <v>279</v>
      </c>
      <c r="B38" s="212" t="s">
        <v>280</v>
      </c>
      <c r="C38" s="211">
        <v>0.5</v>
      </c>
    </row>
    <row r="39" spans="1:3" ht="27.6" customHeight="1">
      <c r="A39" s="199"/>
      <c r="B39" s="212" t="s">
        <v>266</v>
      </c>
      <c r="C39" s="211"/>
    </row>
    <row r="40" spans="1:3" ht="24" customHeight="1">
      <c r="A40" s="199"/>
      <c r="B40" s="212" t="s">
        <v>267</v>
      </c>
      <c r="C40" s="211">
        <v>0.5</v>
      </c>
    </row>
    <row r="41" spans="1:3" ht="24" customHeight="1">
      <c r="A41" s="199"/>
      <c r="B41" s="212" t="s">
        <v>268</v>
      </c>
      <c r="C41" s="211"/>
    </row>
    <row r="42" spans="1:3" ht="75" customHeight="1">
      <c r="A42" s="213">
        <v>3</v>
      </c>
      <c r="B42" s="208" t="s">
        <v>320</v>
      </c>
      <c r="C42" s="315">
        <v>272</v>
      </c>
    </row>
  </sheetData>
  <mergeCells count="1">
    <mergeCell ref="A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C12"/>
  <sheetViews>
    <sheetView workbookViewId="0">
      <selection activeCell="C17" sqref="C17"/>
    </sheetView>
  </sheetViews>
  <sheetFormatPr defaultRowHeight="12.75"/>
  <cols>
    <col min="1" max="1" width="17.42578125" customWidth="1"/>
    <col min="2" max="2" width="24.5703125" customWidth="1"/>
    <col min="3" max="3" width="73.42578125" customWidth="1"/>
  </cols>
  <sheetData>
    <row r="1" spans="1:3" ht="18.75">
      <c r="C1" s="41" t="s">
        <v>96</v>
      </c>
    </row>
    <row r="2" spans="1:3" ht="18.75">
      <c r="C2" s="41" t="s">
        <v>97</v>
      </c>
    </row>
    <row r="3" spans="1:3" ht="18.75">
      <c r="C3" s="41" t="s">
        <v>177</v>
      </c>
    </row>
    <row r="4" spans="1:3" ht="18.75">
      <c r="C4" s="41" t="s">
        <v>178</v>
      </c>
    </row>
    <row r="5" spans="1:3" ht="18.75">
      <c r="A5" s="51"/>
    </row>
    <row r="6" spans="1:3" ht="18.75">
      <c r="A6" s="51"/>
    </row>
    <row r="7" spans="1:3" ht="18.75">
      <c r="A7" s="455" t="s">
        <v>100</v>
      </c>
      <c r="B7" s="455"/>
      <c r="C7" s="455"/>
    </row>
    <row r="8" spans="1:3" ht="18.75">
      <c r="A8" s="455" t="s">
        <v>101</v>
      </c>
      <c r="B8" s="455"/>
      <c r="C8" s="455"/>
    </row>
    <row r="9" spans="1:3" ht="19.5" thickBot="1">
      <c r="A9" s="39"/>
    </row>
    <row r="10" spans="1:3" ht="25.5" customHeight="1" thickBot="1">
      <c r="A10" s="53" t="s">
        <v>98</v>
      </c>
      <c r="B10" s="54" t="s">
        <v>65</v>
      </c>
      <c r="C10" s="54" t="s">
        <v>64</v>
      </c>
    </row>
    <row r="11" spans="1:3" ht="19.5" thickBot="1">
      <c r="A11" s="55" t="s">
        <v>99</v>
      </c>
      <c r="B11" s="56">
        <v>120</v>
      </c>
      <c r="C11" s="57" t="s">
        <v>176</v>
      </c>
    </row>
    <row r="12" spans="1:3" ht="18.75">
      <c r="A12" s="58"/>
    </row>
  </sheetData>
  <mergeCells count="2">
    <mergeCell ref="A7:C7"/>
    <mergeCell ref="A8:C8"/>
  </mergeCell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C46"/>
  <sheetViews>
    <sheetView topLeftCell="A7" workbookViewId="0">
      <selection activeCell="C18" sqref="C18"/>
    </sheetView>
  </sheetViews>
  <sheetFormatPr defaultRowHeight="12.75"/>
  <cols>
    <col min="1" max="1" width="16.85546875" customWidth="1"/>
    <col min="2" max="2" width="37.85546875" customWidth="1"/>
    <col min="3" max="3" width="91.5703125" customWidth="1"/>
  </cols>
  <sheetData>
    <row r="1" spans="1:3" ht="18.75">
      <c r="A1" s="51"/>
      <c r="C1" s="67" t="s">
        <v>102</v>
      </c>
    </row>
    <row r="2" spans="1:3" ht="18.75">
      <c r="A2" s="51"/>
      <c r="C2" s="67" t="s">
        <v>97</v>
      </c>
    </row>
    <row r="3" spans="1:3" ht="18.75">
      <c r="A3" s="51" t="s">
        <v>137</v>
      </c>
      <c r="C3" s="67" t="s">
        <v>184</v>
      </c>
    </row>
    <row r="4" spans="1:3" ht="18.75">
      <c r="A4" s="51" t="s">
        <v>138</v>
      </c>
      <c r="C4" s="67" t="s">
        <v>185</v>
      </c>
    </row>
    <row r="5" spans="1:3" ht="18.75">
      <c r="A5" s="51"/>
    </row>
    <row r="6" spans="1:3" ht="18.75" customHeight="1">
      <c r="A6" s="457" t="s">
        <v>103</v>
      </c>
      <c r="B6" s="457"/>
      <c r="C6" s="457"/>
    </row>
    <row r="7" spans="1:3" ht="18.75" customHeight="1">
      <c r="A7" s="457"/>
      <c r="B7" s="457"/>
      <c r="C7" s="457"/>
    </row>
    <row r="8" spans="1:3" ht="15.75" thickBot="1">
      <c r="A8" s="65"/>
      <c r="B8" s="66"/>
      <c r="C8" s="66"/>
    </row>
    <row r="9" spans="1:3" ht="16.5" thickBot="1">
      <c r="A9" s="59" t="s">
        <v>65</v>
      </c>
      <c r="B9" s="60" t="s">
        <v>77</v>
      </c>
      <c r="C9" s="60" t="s">
        <v>64</v>
      </c>
    </row>
    <row r="10" spans="1:3" ht="35.1" customHeight="1" thickBot="1">
      <c r="A10" s="61">
        <v>120</v>
      </c>
      <c r="B10" s="62" t="s">
        <v>104</v>
      </c>
      <c r="C10" s="63" t="s">
        <v>183</v>
      </c>
    </row>
    <row r="11" spans="1:3" ht="68.25" customHeight="1" thickBot="1">
      <c r="A11" s="61">
        <v>120</v>
      </c>
      <c r="B11" s="64" t="s">
        <v>179</v>
      </c>
      <c r="C11" s="64" t="s">
        <v>105</v>
      </c>
    </row>
    <row r="12" spans="1:3" ht="61.5" customHeight="1" thickBot="1">
      <c r="A12" s="61">
        <v>120</v>
      </c>
      <c r="B12" s="64" t="s">
        <v>180</v>
      </c>
      <c r="C12" s="64" t="s">
        <v>35</v>
      </c>
    </row>
    <row r="13" spans="1:3" ht="60" customHeight="1" thickBot="1">
      <c r="A13" s="61">
        <v>120</v>
      </c>
      <c r="B13" s="64" t="s">
        <v>181</v>
      </c>
      <c r="C13" s="64" t="s">
        <v>106</v>
      </c>
    </row>
    <row r="14" spans="1:3" ht="66" customHeight="1" thickBot="1">
      <c r="A14" s="61">
        <v>120</v>
      </c>
      <c r="B14" s="64" t="s">
        <v>182</v>
      </c>
      <c r="C14" s="64" t="s">
        <v>107</v>
      </c>
    </row>
    <row r="15" spans="1:3" ht="35.1" customHeight="1" thickBot="1">
      <c r="A15" s="61">
        <v>120</v>
      </c>
      <c r="B15" s="64" t="s">
        <v>108</v>
      </c>
      <c r="C15" s="64" t="s">
        <v>109</v>
      </c>
    </row>
    <row r="16" spans="1:3" ht="66.75" customHeight="1" thickBot="1">
      <c r="A16" s="61">
        <v>120</v>
      </c>
      <c r="B16" s="64" t="s">
        <v>110</v>
      </c>
      <c r="C16" s="64" t="s">
        <v>111</v>
      </c>
    </row>
    <row r="17" spans="1:3" ht="61.5" customHeight="1" thickBot="1">
      <c r="A17" s="61">
        <v>120</v>
      </c>
      <c r="B17" s="64" t="s">
        <v>112</v>
      </c>
      <c r="C17" s="64" t="s">
        <v>113</v>
      </c>
    </row>
    <row r="18" spans="1:3" ht="69.75" customHeight="1" thickBot="1">
      <c r="A18" s="61">
        <v>120</v>
      </c>
      <c r="B18" s="64" t="s">
        <v>114</v>
      </c>
      <c r="C18" s="64" t="s">
        <v>115</v>
      </c>
    </row>
    <row r="19" spans="1:3" ht="70.5" customHeight="1" thickBot="1">
      <c r="A19" s="61">
        <v>120</v>
      </c>
      <c r="B19" s="64" t="s">
        <v>116</v>
      </c>
      <c r="C19" s="64" t="s">
        <v>117</v>
      </c>
    </row>
    <row r="20" spans="1:3" ht="35.1" customHeight="1" thickBot="1">
      <c r="A20" s="61">
        <v>120</v>
      </c>
      <c r="B20" s="64" t="s">
        <v>118</v>
      </c>
      <c r="C20" s="64" t="s">
        <v>119</v>
      </c>
    </row>
    <row r="21" spans="1:3" ht="35.1" customHeight="1" thickBot="1">
      <c r="A21" s="61">
        <v>120</v>
      </c>
      <c r="B21" s="64" t="s">
        <v>120</v>
      </c>
      <c r="C21" s="64" t="s">
        <v>121</v>
      </c>
    </row>
    <row r="22" spans="1:3" ht="35.1" customHeight="1" thickBot="1">
      <c r="A22" s="61">
        <v>120</v>
      </c>
      <c r="B22" s="64" t="s">
        <v>122</v>
      </c>
      <c r="C22" s="64" t="s">
        <v>123</v>
      </c>
    </row>
    <row r="23" spans="1:3" ht="35.1" customHeight="1" thickBot="1">
      <c r="A23" s="61">
        <v>120</v>
      </c>
      <c r="B23" s="62" t="s">
        <v>124</v>
      </c>
      <c r="C23" s="64" t="s">
        <v>125</v>
      </c>
    </row>
    <row r="24" spans="1:3" ht="35.1" customHeight="1" thickBot="1">
      <c r="A24" s="61">
        <v>120</v>
      </c>
      <c r="B24" s="62" t="s">
        <v>126</v>
      </c>
      <c r="C24" s="64" t="s">
        <v>127</v>
      </c>
    </row>
    <row r="25" spans="1:3" ht="35.1" customHeight="1" thickBot="1">
      <c r="A25" s="61">
        <v>120</v>
      </c>
      <c r="B25" s="62" t="s">
        <v>128</v>
      </c>
      <c r="C25" s="64" t="s">
        <v>129</v>
      </c>
    </row>
    <row r="26" spans="1:3" ht="35.1" customHeight="1" thickBot="1">
      <c r="A26" s="61">
        <v>120</v>
      </c>
      <c r="B26" s="62" t="s">
        <v>139</v>
      </c>
      <c r="C26" s="64" t="s">
        <v>130</v>
      </c>
    </row>
    <row r="27" spans="1:3" ht="35.1" customHeight="1" thickBot="1">
      <c r="A27" s="61">
        <v>120</v>
      </c>
      <c r="B27" s="62" t="s">
        <v>140</v>
      </c>
      <c r="C27" s="64" t="s">
        <v>131</v>
      </c>
    </row>
    <row r="28" spans="1:3" ht="35.1" customHeight="1" thickBot="1">
      <c r="A28" s="61">
        <v>120</v>
      </c>
      <c r="B28" s="62" t="s">
        <v>141</v>
      </c>
      <c r="C28" s="64" t="s">
        <v>132</v>
      </c>
    </row>
    <row r="29" spans="1:3" ht="35.1" customHeight="1" thickBot="1">
      <c r="A29" s="61">
        <v>120</v>
      </c>
      <c r="B29" s="62" t="s">
        <v>133</v>
      </c>
      <c r="C29" s="64" t="s">
        <v>134</v>
      </c>
    </row>
    <row r="30" spans="1:3" ht="35.1" customHeight="1" thickBot="1">
      <c r="A30" s="61">
        <v>120</v>
      </c>
      <c r="B30" s="62" t="s">
        <v>142</v>
      </c>
      <c r="C30" s="64" t="s">
        <v>47</v>
      </c>
    </row>
    <row r="31" spans="1:3" ht="35.1" customHeight="1" thickBot="1">
      <c r="A31" s="61">
        <v>120</v>
      </c>
      <c r="B31" s="62" t="s">
        <v>135</v>
      </c>
      <c r="C31" s="64" t="s">
        <v>136</v>
      </c>
    </row>
    <row r="32" spans="1:3" ht="15.75">
      <c r="A32" s="52"/>
    </row>
    <row r="33" spans="1:1" ht="15.75">
      <c r="A33" s="52"/>
    </row>
    <row r="34" spans="1:1" ht="15.75">
      <c r="A34" s="52"/>
    </row>
    <row r="35" spans="1:1" ht="15.75">
      <c r="A35" s="52"/>
    </row>
    <row r="36" spans="1:1" ht="15.75">
      <c r="A36" s="52"/>
    </row>
    <row r="37" spans="1:1" ht="15.75">
      <c r="A37" s="52"/>
    </row>
    <row r="38" spans="1:1" ht="15.75">
      <c r="A38" s="52"/>
    </row>
    <row r="39" spans="1:1" ht="15.75">
      <c r="A39" s="52"/>
    </row>
    <row r="40" spans="1:1" ht="15.75">
      <c r="A40" s="52"/>
    </row>
    <row r="41" spans="1:1" ht="15.75">
      <c r="A41" s="52"/>
    </row>
    <row r="42" spans="1:1" ht="15.75">
      <c r="A42" s="52"/>
    </row>
    <row r="43" spans="1:1" ht="15.75">
      <c r="A43" s="52"/>
    </row>
    <row r="44" spans="1:1" ht="15.75">
      <c r="A44" s="52"/>
    </row>
    <row r="45" spans="1:1" ht="15.75">
      <c r="A45" s="52"/>
    </row>
    <row r="46" spans="1:1" ht="15.75">
      <c r="A46" s="52"/>
    </row>
  </sheetData>
  <mergeCells count="1">
    <mergeCell ref="A6:C7"/>
  </mergeCells>
  <pageMargins left="0.70866141732283472" right="0.70866141732283472" top="0.74803149606299213" bottom="0.74803149606299213" header="0.31496062992125984" footer="0.31496062992125984"/>
  <pageSetup paperSize="9" scale="60" fitToHeight="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C25"/>
  <sheetViews>
    <sheetView workbookViewId="0">
      <selection activeCell="B30" sqref="B30"/>
    </sheetView>
  </sheetViews>
  <sheetFormatPr defaultRowHeight="12.75"/>
  <cols>
    <col min="1" max="1" width="13" customWidth="1"/>
    <col min="2" max="2" width="30" customWidth="1"/>
    <col min="3" max="3" width="90.85546875" customWidth="1"/>
  </cols>
  <sheetData>
    <row r="1" spans="1:3" ht="18.75">
      <c r="A1" s="51" t="s">
        <v>163</v>
      </c>
      <c r="C1" s="67" t="s">
        <v>164</v>
      </c>
    </row>
    <row r="2" spans="1:3" ht="18.75">
      <c r="A2" s="51"/>
      <c r="C2" s="67" t="s">
        <v>97</v>
      </c>
    </row>
    <row r="3" spans="1:3" ht="18.75">
      <c r="A3" s="51" t="s">
        <v>165</v>
      </c>
      <c r="C3" s="67" t="s">
        <v>184</v>
      </c>
    </row>
    <row r="4" spans="1:3" ht="18.75">
      <c r="A4" s="51" t="s">
        <v>166</v>
      </c>
      <c r="C4" s="67" t="s">
        <v>187</v>
      </c>
    </row>
    <row r="5" spans="1:3" ht="15.75">
      <c r="A5" s="52"/>
    </row>
    <row r="6" spans="1:3" ht="18.75">
      <c r="A6" s="40"/>
    </row>
    <row r="7" spans="1:3" ht="18.75" customHeight="1">
      <c r="A7" s="457" t="s">
        <v>143</v>
      </c>
      <c r="B7" s="457"/>
      <c r="C7" s="457"/>
    </row>
    <row r="8" spans="1:3" ht="18.75" customHeight="1">
      <c r="A8" s="457"/>
      <c r="B8" s="457"/>
      <c r="C8" s="457"/>
    </row>
    <row r="9" spans="1:3" ht="15">
      <c r="A9" s="70"/>
      <c r="B9" s="66"/>
      <c r="C9" s="66"/>
    </row>
    <row r="10" spans="1:3" ht="15.75" thickBot="1">
      <c r="A10" s="70"/>
      <c r="B10" s="66"/>
      <c r="C10" s="66"/>
    </row>
    <row r="11" spans="1:3" ht="112.5" customHeight="1">
      <c r="A11" s="68" t="s">
        <v>65</v>
      </c>
      <c r="B11" s="68" t="s">
        <v>144</v>
      </c>
      <c r="C11" s="68" t="s">
        <v>64</v>
      </c>
    </row>
    <row r="12" spans="1:3" ht="20.100000000000001" customHeight="1" thickBot="1">
      <c r="A12" s="61">
        <v>120</v>
      </c>
      <c r="B12" s="69" t="s">
        <v>145</v>
      </c>
      <c r="C12" s="64" t="s">
        <v>186</v>
      </c>
    </row>
    <row r="13" spans="1:3" ht="20.100000000000001" customHeight="1" thickBot="1">
      <c r="A13" s="61">
        <v>120</v>
      </c>
      <c r="B13" s="69" t="s">
        <v>146</v>
      </c>
      <c r="C13" s="64" t="s">
        <v>147</v>
      </c>
    </row>
    <row r="14" spans="1:3" ht="20.100000000000001" customHeight="1" thickBot="1">
      <c r="A14" s="61">
        <v>120</v>
      </c>
      <c r="B14" s="69" t="s">
        <v>148</v>
      </c>
      <c r="C14" s="64" t="s">
        <v>81</v>
      </c>
    </row>
    <row r="15" spans="1:3" ht="20.100000000000001" customHeight="1" thickBot="1">
      <c r="A15" s="61">
        <v>120</v>
      </c>
      <c r="B15" s="69" t="s">
        <v>149</v>
      </c>
      <c r="C15" s="64" t="s">
        <v>150</v>
      </c>
    </row>
    <row r="16" spans="1:3" ht="20.100000000000001" customHeight="1" thickBot="1">
      <c r="A16" s="61">
        <v>120</v>
      </c>
      <c r="B16" s="69" t="s">
        <v>151</v>
      </c>
      <c r="C16" s="64" t="s">
        <v>152</v>
      </c>
    </row>
    <row r="17" spans="1:3" ht="20.100000000000001" customHeight="1" thickBot="1">
      <c r="A17" s="61">
        <v>120</v>
      </c>
      <c r="B17" s="69" t="s">
        <v>153</v>
      </c>
      <c r="C17" s="64" t="s">
        <v>154</v>
      </c>
    </row>
    <row r="18" spans="1:3" ht="20.100000000000001" customHeight="1" thickBot="1">
      <c r="A18" s="61">
        <v>120</v>
      </c>
      <c r="B18" s="69" t="s">
        <v>155</v>
      </c>
      <c r="C18" s="64" t="s">
        <v>156</v>
      </c>
    </row>
    <row r="19" spans="1:3" ht="20.100000000000001" customHeight="1" thickBot="1">
      <c r="A19" s="61">
        <v>120</v>
      </c>
      <c r="B19" s="69" t="s">
        <v>157</v>
      </c>
      <c r="C19" s="64" t="s">
        <v>90</v>
      </c>
    </row>
    <row r="20" spans="1:3" ht="20.100000000000001" customHeight="1" thickBot="1">
      <c r="A20" s="61">
        <v>120</v>
      </c>
      <c r="B20" s="69" t="s">
        <v>158</v>
      </c>
      <c r="C20" s="64" t="s">
        <v>92</v>
      </c>
    </row>
    <row r="21" spans="1:3" ht="20.100000000000001" customHeight="1" thickBot="1">
      <c r="A21" s="61">
        <v>120</v>
      </c>
      <c r="B21" s="69" t="s">
        <v>159</v>
      </c>
      <c r="C21" s="64" t="s">
        <v>160</v>
      </c>
    </row>
    <row r="22" spans="1:3" ht="20.100000000000001" customHeight="1" thickBot="1">
      <c r="A22" s="61">
        <v>120</v>
      </c>
      <c r="B22" s="69" t="s">
        <v>161</v>
      </c>
      <c r="C22" s="64" t="s">
        <v>162</v>
      </c>
    </row>
    <row r="23" spans="1:3" ht="18.75">
      <c r="A23" s="40"/>
    </row>
    <row r="24" spans="1:3" ht="15.75">
      <c r="A24" s="52"/>
    </row>
    <row r="25" spans="1:3" ht="15.75">
      <c r="A25" s="52"/>
    </row>
  </sheetData>
  <mergeCells count="1">
    <mergeCell ref="A7:C8"/>
  </mergeCells>
  <pageMargins left="0.70866141732283472" right="0.70866141732283472" top="0.74803149606299213" bottom="0.74803149606299213"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dimension ref="A1:E63"/>
  <sheetViews>
    <sheetView view="pageBreakPreview" zoomScale="115" zoomScaleNormal="100" zoomScaleSheetLayoutView="115" workbookViewId="0">
      <selection activeCell="C63" sqref="C63"/>
    </sheetView>
  </sheetViews>
  <sheetFormatPr defaultRowHeight="12.75"/>
  <cols>
    <col min="1" max="1" width="20.7109375" customWidth="1"/>
    <col min="2" max="2" width="85.28515625" customWidth="1"/>
    <col min="3" max="3" width="10" customWidth="1"/>
    <col min="4" max="4" width="10.140625" customWidth="1"/>
    <col min="5" max="5" width="9.85546875" customWidth="1"/>
  </cols>
  <sheetData>
    <row r="1" spans="1:5">
      <c r="B1" s="1"/>
      <c r="C1" s="458" t="s">
        <v>330</v>
      </c>
      <c r="D1" s="459"/>
      <c r="E1" s="459"/>
    </row>
    <row r="2" spans="1:5">
      <c r="B2" s="1"/>
      <c r="C2" s="459" t="s">
        <v>61</v>
      </c>
      <c r="D2" s="459"/>
      <c r="E2" s="459"/>
    </row>
    <row r="3" spans="1:5">
      <c r="B3" s="1"/>
      <c r="C3" s="458" t="s">
        <v>313</v>
      </c>
      <c r="D3" s="458"/>
      <c r="E3" s="458"/>
    </row>
    <row r="4" spans="1:5">
      <c r="B4" s="1"/>
      <c r="C4" s="458" t="s">
        <v>408</v>
      </c>
      <c r="D4" s="458"/>
      <c r="E4" s="458"/>
    </row>
    <row r="5" spans="1:5">
      <c r="B5" s="1"/>
      <c r="C5" s="1"/>
      <c r="D5" s="1"/>
    </row>
    <row r="6" spans="1:5" ht="34.15" customHeight="1">
      <c r="B6" s="460" t="s">
        <v>409</v>
      </c>
      <c r="C6" s="461"/>
      <c r="D6" s="461"/>
    </row>
    <row r="7" spans="1:5">
      <c r="B7" s="1"/>
      <c r="C7" s="1"/>
      <c r="D7" s="1"/>
    </row>
    <row r="8" spans="1:5">
      <c r="B8" s="1"/>
      <c r="C8" s="1"/>
      <c r="D8" s="299"/>
      <c r="E8" t="s">
        <v>341</v>
      </c>
    </row>
    <row r="9" spans="1:5" ht="34.5" customHeight="1">
      <c r="A9" s="115" t="s">
        <v>218</v>
      </c>
      <c r="B9" s="149" t="s">
        <v>379</v>
      </c>
      <c r="C9" s="152">
        <v>2025</v>
      </c>
      <c r="D9" s="152">
        <v>2026</v>
      </c>
      <c r="E9" s="152">
        <v>2027</v>
      </c>
    </row>
    <row r="10" spans="1:5" ht="16.899999999999999" customHeight="1">
      <c r="A10" s="76" t="s">
        <v>2</v>
      </c>
      <c r="B10" s="116" t="s">
        <v>1</v>
      </c>
      <c r="C10" s="77">
        <f>C11+C17+C27+C32+C43</f>
        <v>644000</v>
      </c>
      <c r="D10" s="77">
        <f>D11+D17+D27+D32+D43</f>
        <v>703000</v>
      </c>
      <c r="E10" s="77">
        <f>E11+E17+E27+E32+E43</f>
        <v>875000</v>
      </c>
    </row>
    <row r="11" spans="1:5" ht="13.9" customHeight="1">
      <c r="A11" s="76" t="s">
        <v>4</v>
      </c>
      <c r="B11" s="116" t="s">
        <v>3</v>
      </c>
      <c r="C11" s="77">
        <f>C12</f>
        <v>50000</v>
      </c>
      <c r="D11" s="77">
        <f>D12</f>
        <v>53000</v>
      </c>
      <c r="E11" s="77">
        <f>E12</f>
        <v>57000</v>
      </c>
    </row>
    <row r="12" spans="1:5" ht="12.6" customHeight="1">
      <c r="A12" s="76" t="s">
        <v>6</v>
      </c>
      <c r="B12" s="116" t="s">
        <v>5</v>
      </c>
      <c r="C12" s="77">
        <f>C13+C15</f>
        <v>50000</v>
      </c>
      <c r="D12" s="77">
        <f>D13+D15</f>
        <v>53000</v>
      </c>
      <c r="E12" s="77">
        <f>E13+E15</f>
        <v>57000</v>
      </c>
    </row>
    <row r="13" spans="1:5" ht="34.9" customHeight="1">
      <c r="A13" s="76" t="s">
        <v>8</v>
      </c>
      <c r="B13" s="116" t="s">
        <v>7</v>
      </c>
      <c r="C13" s="77">
        <f>C14</f>
        <v>47000</v>
      </c>
      <c r="D13" s="77">
        <f>D14</f>
        <v>50000</v>
      </c>
      <c r="E13" s="77">
        <f>E14</f>
        <v>54000</v>
      </c>
    </row>
    <row r="14" spans="1:5" ht="51" customHeight="1">
      <c r="A14" s="117" t="s">
        <v>200</v>
      </c>
      <c r="B14" s="116" t="s">
        <v>296</v>
      </c>
      <c r="C14" s="77">
        <v>47000</v>
      </c>
      <c r="D14" s="77">
        <v>50000</v>
      </c>
      <c r="E14" s="77">
        <v>54000</v>
      </c>
    </row>
    <row r="15" spans="1:5" ht="22.15" customHeight="1">
      <c r="A15" s="117" t="s">
        <v>210</v>
      </c>
      <c r="B15" s="116" t="s">
        <v>209</v>
      </c>
      <c r="C15" s="77">
        <f>C16</f>
        <v>3000</v>
      </c>
      <c r="D15" s="77">
        <f>D16</f>
        <v>3000</v>
      </c>
      <c r="E15" s="77">
        <f>E16</f>
        <v>3000</v>
      </c>
    </row>
    <row r="16" spans="1:5" ht="33" customHeight="1">
      <c r="A16" s="117" t="s">
        <v>211</v>
      </c>
      <c r="B16" s="116" t="s">
        <v>297</v>
      </c>
      <c r="C16" s="77">
        <v>3000</v>
      </c>
      <c r="D16" s="77">
        <v>3000</v>
      </c>
      <c r="E16" s="77">
        <v>3000</v>
      </c>
    </row>
    <row r="17" spans="1:5" ht="15.75" customHeight="1">
      <c r="A17" s="76" t="s">
        <v>10</v>
      </c>
      <c r="B17" s="116" t="s">
        <v>9</v>
      </c>
      <c r="C17" s="77">
        <f>C18</f>
        <v>372000</v>
      </c>
      <c r="D17" s="77">
        <f>D18</f>
        <v>388000</v>
      </c>
      <c r="E17" s="77">
        <f>E18</f>
        <v>514000</v>
      </c>
    </row>
    <row r="18" spans="1:5" ht="15" customHeight="1">
      <c r="A18" s="76" t="s">
        <v>12</v>
      </c>
      <c r="B18" s="116" t="s">
        <v>11</v>
      </c>
      <c r="C18" s="77">
        <f>C19+C21+C23+C25</f>
        <v>372000</v>
      </c>
      <c r="D18" s="77">
        <f>D19+D21+D23+D25</f>
        <v>388000</v>
      </c>
      <c r="E18" s="77">
        <f>E19+E21+E23+E25</f>
        <v>514000</v>
      </c>
    </row>
    <row r="19" spans="1:5" ht="39" customHeight="1">
      <c r="A19" s="117" t="s">
        <v>344</v>
      </c>
      <c r="B19" s="116" t="s">
        <v>13</v>
      </c>
      <c r="C19" s="77">
        <f>C20</f>
        <v>195000</v>
      </c>
      <c r="D19" s="77">
        <f>D20</f>
        <v>203000</v>
      </c>
      <c r="E19" s="77">
        <f>E20</f>
        <v>269000</v>
      </c>
    </row>
    <row r="20" spans="1:5" ht="53.25" customHeight="1">
      <c r="A20" s="117" t="s">
        <v>345</v>
      </c>
      <c r="B20" s="116" t="s">
        <v>201</v>
      </c>
      <c r="C20" s="77">
        <v>195000</v>
      </c>
      <c r="D20" s="77">
        <v>203000</v>
      </c>
      <c r="E20" s="77">
        <v>269000</v>
      </c>
    </row>
    <row r="21" spans="1:5" ht="42" customHeight="1">
      <c r="A21" s="117" t="s">
        <v>346</v>
      </c>
      <c r="B21" s="116" t="s">
        <v>14</v>
      </c>
      <c r="C21" s="77">
        <f>C22</f>
        <v>1000</v>
      </c>
      <c r="D21" s="77">
        <f>D22</f>
        <v>1000</v>
      </c>
      <c r="E21" s="77">
        <f>E22</f>
        <v>1000</v>
      </c>
    </row>
    <row r="22" spans="1:5" ht="62.25" customHeight="1">
      <c r="A22" s="117" t="s">
        <v>347</v>
      </c>
      <c r="B22" s="116" t="s">
        <v>202</v>
      </c>
      <c r="C22" s="77">
        <v>1000</v>
      </c>
      <c r="D22" s="77">
        <v>1000</v>
      </c>
      <c r="E22" s="77">
        <v>1000</v>
      </c>
    </row>
    <row r="23" spans="1:5" ht="39" customHeight="1">
      <c r="A23" s="117" t="s">
        <v>348</v>
      </c>
      <c r="B23" s="116" t="s">
        <v>15</v>
      </c>
      <c r="C23" s="77">
        <f>C24</f>
        <v>196000</v>
      </c>
      <c r="D23" s="77">
        <f>D24</f>
        <v>204000</v>
      </c>
      <c r="E23" s="77">
        <f>E24</f>
        <v>270000</v>
      </c>
    </row>
    <row r="24" spans="1:5" ht="49.5" customHeight="1">
      <c r="A24" s="117" t="s">
        <v>349</v>
      </c>
      <c r="B24" s="116" t="s">
        <v>203</v>
      </c>
      <c r="C24" s="77">
        <v>196000</v>
      </c>
      <c r="D24" s="77">
        <v>204000</v>
      </c>
      <c r="E24" s="77">
        <v>270000</v>
      </c>
    </row>
    <row r="25" spans="1:5" ht="40.5" customHeight="1">
      <c r="A25" s="117" t="s">
        <v>350</v>
      </c>
      <c r="B25" s="116" t="s">
        <v>16</v>
      </c>
      <c r="C25" s="77">
        <f>C26</f>
        <v>-20000</v>
      </c>
      <c r="D25" s="77">
        <f>D26</f>
        <v>-20000</v>
      </c>
      <c r="E25" s="77">
        <f>E26</f>
        <v>-26000</v>
      </c>
    </row>
    <row r="26" spans="1:5" ht="49.5" customHeight="1">
      <c r="A26" s="117" t="s">
        <v>351</v>
      </c>
      <c r="B26" s="116" t="s">
        <v>204</v>
      </c>
      <c r="C26" s="77">
        <v>-20000</v>
      </c>
      <c r="D26" s="77">
        <v>-20000</v>
      </c>
      <c r="E26" s="77">
        <v>-26000</v>
      </c>
    </row>
    <row r="27" spans="1:5" ht="14.45" customHeight="1">
      <c r="A27" s="76" t="s">
        <v>18</v>
      </c>
      <c r="B27" s="116" t="s">
        <v>17</v>
      </c>
      <c r="C27" s="77">
        <f t="shared" ref="C27:E28" si="0">C28</f>
        <v>10000</v>
      </c>
      <c r="D27" s="77">
        <f t="shared" si="0"/>
        <v>10000</v>
      </c>
      <c r="E27" s="77">
        <f t="shared" si="0"/>
        <v>10000</v>
      </c>
    </row>
    <row r="28" spans="1:5" ht="14.45" customHeight="1">
      <c r="A28" s="76" t="s">
        <v>358</v>
      </c>
      <c r="B28" s="116" t="s">
        <v>357</v>
      </c>
      <c r="C28" s="77">
        <f t="shared" si="0"/>
        <v>10000</v>
      </c>
      <c r="D28" s="77">
        <f t="shared" si="0"/>
        <v>10000</v>
      </c>
      <c r="E28" s="77">
        <f t="shared" si="0"/>
        <v>10000</v>
      </c>
    </row>
    <row r="29" spans="1:5" ht="22.15" customHeight="1">
      <c r="A29" s="339" t="s">
        <v>356</v>
      </c>
      <c r="B29" s="338" t="s">
        <v>354</v>
      </c>
      <c r="C29" s="77">
        <f t="shared" ref="C29:E30" si="1">C30</f>
        <v>10000</v>
      </c>
      <c r="D29" s="77">
        <f>D30</f>
        <v>10000</v>
      </c>
      <c r="E29" s="77">
        <f>E30</f>
        <v>10000</v>
      </c>
    </row>
    <row r="30" spans="1:5" ht="27.6" customHeight="1">
      <c r="A30" s="339" t="s">
        <v>355</v>
      </c>
      <c r="B30" s="338" t="s">
        <v>354</v>
      </c>
      <c r="C30" s="77">
        <f t="shared" si="1"/>
        <v>10000</v>
      </c>
      <c r="D30" s="77">
        <f t="shared" si="1"/>
        <v>10000</v>
      </c>
      <c r="E30" s="77">
        <f t="shared" si="1"/>
        <v>10000</v>
      </c>
    </row>
    <row r="31" spans="1:5" ht="45.75" customHeight="1">
      <c r="A31" s="337" t="s">
        <v>352</v>
      </c>
      <c r="B31" s="338" t="s">
        <v>353</v>
      </c>
      <c r="C31" s="77">
        <v>10000</v>
      </c>
      <c r="D31" s="77">
        <v>10000</v>
      </c>
      <c r="E31" s="77">
        <v>10000</v>
      </c>
    </row>
    <row r="32" spans="1:5" ht="12.6" customHeight="1">
      <c r="A32" s="76" t="s">
        <v>20</v>
      </c>
      <c r="B32" s="116" t="s">
        <v>19</v>
      </c>
      <c r="C32" s="77">
        <f>C33+C36</f>
        <v>196000</v>
      </c>
      <c r="D32" s="77">
        <f>D33+D36</f>
        <v>236000</v>
      </c>
      <c r="E32" s="77">
        <f>E33+E36</f>
        <v>278000</v>
      </c>
    </row>
    <row r="33" spans="1:5" ht="13.15" customHeight="1">
      <c r="A33" s="76" t="s">
        <v>22</v>
      </c>
      <c r="B33" s="116" t="s">
        <v>21</v>
      </c>
      <c r="C33" s="77">
        <f t="shared" ref="C33:E34" si="2">C34</f>
        <v>3000</v>
      </c>
      <c r="D33" s="77">
        <f t="shared" si="2"/>
        <v>3000</v>
      </c>
      <c r="E33" s="77">
        <f t="shared" si="2"/>
        <v>3000</v>
      </c>
    </row>
    <row r="34" spans="1:5" ht="21" customHeight="1">
      <c r="A34" s="76" t="s">
        <v>24</v>
      </c>
      <c r="B34" s="116" t="s">
        <v>23</v>
      </c>
      <c r="C34" s="77">
        <f t="shared" si="2"/>
        <v>3000</v>
      </c>
      <c r="D34" s="77">
        <f t="shared" si="2"/>
        <v>3000</v>
      </c>
      <c r="E34" s="77">
        <f t="shared" si="2"/>
        <v>3000</v>
      </c>
    </row>
    <row r="35" spans="1:5" ht="33.6" customHeight="1">
      <c r="A35" s="117" t="s">
        <v>205</v>
      </c>
      <c r="B35" s="116" t="s">
        <v>291</v>
      </c>
      <c r="C35" s="77">
        <v>3000</v>
      </c>
      <c r="D35" s="77">
        <v>3000</v>
      </c>
      <c r="E35" s="77">
        <v>3000</v>
      </c>
    </row>
    <row r="36" spans="1:5" ht="13.9" customHeight="1">
      <c r="A36" s="76" t="s">
        <v>26</v>
      </c>
      <c r="B36" s="116" t="s">
        <v>25</v>
      </c>
      <c r="C36" s="77">
        <f>C37+C40</f>
        <v>193000</v>
      </c>
      <c r="D36" s="77">
        <f>D37+D40</f>
        <v>233000</v>
      </c>
      <c r="E36" s="77">
        <f>E37+E40</f>
        <v>275000</v>
      </c>
    </row>
    <row r="37" spans="1:5" ht="13.15" customHeight="1">
      <c r="A37" s="76" t="s">
        <v>213</v>
      </c>
      <c r="B37" s="116" t="s">
        <v>212</v>
      </c>
      <c r="C37" s="77">
        <f t="shared" ref="C37:E38" si="3">C38</f>
        <v>60000</v>
      </c>
      <c r="D37" s="77">
        <f t="shared" si="3"/>
        <v>98000</v>
      </c>
      <c r="E37" s="77">
        <f t="shared" si="3"/>
        <v>139000</v>
      </c>
    </row>
    <row r="38" spans="1:5" ht="12" customHeight="1">
      <c r="A38" s="76" t="s">
        <v>215</v>
      </c>
      <c r="B38" s="116" t="s">
        <v>214</v>
      </c>
      <c r="C38" s="77">
        <f t="shared" si="3"/>
        <v>60000</v>
      </c>
      <c r="D38" s="77">
        <f t="shared" si="3"/>
        <v>98000</v>
      </c>
      <c r="E38" s="77">
        <f t="shared" si="3"/>
        <v>139000</v>
      </c>
    </row>
    <row r="39" spans="1:5" ht="25.15" customHeight="1">
      <c r="A39" s="117" t="s">
        <v>216</v>
      </c>
      <c r="B39" s="116" t="s">
        <v>292</v>
      </c>
      <c r="C39" s="77">
        <v>60000</v>
      </c>
      <c r="D39" s="77">
        <v>98000</v>
      </c>
      <c r="E39" s="77">
        <v>139000</v>
      </c>
    </row>
    <row r="40" spans="1:5" ht="14.45" customHeight="1">
      <c r="A40" s="76" t="s">
        <v>28</v>
      </c>
      <c r="B40" s="116" t="s">
        <v>27</v>
      </c>
      <c r="C40" s="77">
        <f t="shared" ref="C40:E41" si="4">C41</f>
        <v>133000</v>
      </c>
      <c r="D40" s="77">
        <f t="shared" si="4"/>
        <v>135000</v>
      </c>
      <c r="E40" s="77">
        <f t="shared" si="4"/>
        <v>136000</v>
      </c>
    </row>
    <row r="41" spans="1:5" ht="13.15" customHeight="1">
      <c r="A41" s="76" t="s">
        <v>30</v>
      </c>
      <c r="B41" s="116" t="s">
        <v>29</v>
      </c>
      <c r="C41" s="77">
        <f t="shared" si="4"/>
        <v>133000</v>
      </c>
      <c r="D41" s="77">
        <f t="shared" si="4"/>
        <v>135000</v>
      </c>
      <c r="E41" s="77">
        <f t="shared" si="4"/>
        <v>136000</v>
      </c>
    </row>
    <row r="42" spans="1:5" ht="26.45" customHeight="1">
      <c r="A42" s="117" t="s">
        <v>206</v>
      </c>
      <c r="B42" s="116" t="s">
        <v>48</v>
      </c>
      <c r="C42" s="77">
        <v>133000</v>
      </c>
      <c r="D42" s="77">
        <v>135000</v>
      </c>
      <c r="E42" s="77">
        <v>136000</v>
      </c>
    </row>
    <row r="43" spans="1:5" ht="22.15" customHeight="1">
      <c r="A43" s="76" t="s">
        <v>32</v>
      </c>
      <c r="B43" s="116" t="s">
        <v>31</v>
      </c>
      <c r="C43" s="77">
        <f>C44</f>
        <v>16000</v>
      </c>
      <c r="D43" s="77">
        <f t="shared" ref="D43:E45" si="5">D44</f>
        <v>16000</v>
      </c>
      <c r="E43" s="77">
        <f t="shared" si="5"/>
        <v>16000</v>
      </c>
    </row>
    <row r="44" spans="1:5" ht="34.9" customHeight="1">
      <c r="A44" s="76" t="s">
        <v>34</v>
      </c>
      <c r="B44" s="116" t="s">
        <v>33</v>
      </c>
      <c r="C44" s="77">
        <f>C45</f>
        <v>16000</v>
      </c>
      <c r="D44" s="77">
        <f t="shared" si="5"/>
        <v>16000</v>
      </c>
      <c r="E44" s="77">
        <f t="shared" si="5"/>
        <v>16000</v>
      </c>
    </row>
    <row r="45" spans="1:5" ht="33.6" customHeight="1">
      <c r="A45" s="76" t="s">
        <v>37</v>
      </c>
      <c r="B45" s="116" t="s">
        <v>36</v>
      </c>
      <c r="C45" s="77">
        <f>C46</f>
        <v>16000</v>
      </c>
      <c r="D45" s="77">
        <f t="shared" si="5"/>
        <v>16000</v>
      </c>
      <c r="E45" s="77">
        <f t="shared" si="5"/>
        <v>16000</v>
      </c>
    </row>
    <row r="46" spans="1:5" ht="23.45" customHeight="1">
      <c r="A46" s="117" t="s">
        <v>321</v>
      </c>
      <c r="B46" s="116" t="s">
        <v>38</v>
      </c>
      <c r="C46" s="77">
        <v>16000</v>
      </c>
      <c r="D46" s="77">
        <v>16000</v>
      </c>
      <c r="E46" s="77">
        <v>16000</v>
      </c>
    </row>
    <row r="47" spans="1:5" ht="15.6" customHeight="1">
      <c r="A47" s="76" t="s">
        <v>40</v>
      </c>
      <c r="B47" s="116" t="s">
        <v>39</v>
      </c>
      <c r="C47" s="77">
        <f>C48</f>
        <v>3425176.24</v>
      </c>
      <c r="D47" s="77">
        <f>D48</f>
        <v>4121526.15</v>
      </c>
      <c r="E47" s="77">
        <f>E48</f>
        <v>3349604.27</v>
      </c>
    </row>
    <row r="48" spans="1:5" ht="15.6" customHeight="1">
      <c r="A48" s="76" t="s">
        <v>42</v>
      </c>
      <c r="B48" s="116" t="s">
        <v>41</v>
      </c>
      <c r="C48" s="77">
        <f>C49+C57+C60</f>
        <v>3425176.24</v>
      </c>
      <c r="D48" s="77">
        <f>D49+D57+D60+D54</f>
        <v>4121526.15</v>
      </c>
      <c r="E48" s="77">
        <f>E49+E57+E60</f>
        <v>3349604.27</v>
      </c>
    </row>
    <row r="49" spans="1:5" ht="12" customHeight="1">
      <c r="A49" s="76" t="s">
        <v>194</v>
      </c>
      <c r="B49" s="116" t="s">
        <v>43</v>
      </c>
      <c r="C49" s="77">
        <f>C50+C52</f>
        <v>3006000</v>
      </c>
      <c r="D49" s="77">
        <f>D50+D52</f>
        <v>3088000</v>
      </c>
      <c r="E49" s="77">
        <f>E50+E52</f>
        <v>3150000</v>
      </c>
    </row>
    <row r="50" spans="1:5" ht="15" customHeight="1">
      <c r="A50" s="76" t="s">
        <v>195</v>
      </c>
      <c r="B50" s="116" t="s">
        <v>44</v>
      </c>
      <c r="C50" s="77">
        <f>C51</f>
        <v>2988000</v>
      </c>
      <c r="D50" s="77">
        <f>D51</f>
        <v>3070000</v>
      </c>
      <c r="E50" s="77">
        <f>E51</f>
        <v>3133000</v>
      </c>
    </row>
    <row r="51" spans="1:5" ht="24" customHeight="1">
      <c r="A51" s="263" t="s">
        <v>322</v>
      </c>
      <c r="B51" s="262" t="s">
        <v>281</v>
      </c>
      <c r="C51" s="308">
        <v>2988000</v>
      </c>
      <c r="D51" s="264">
        <v>3070000</v>
      </c>
      <c r="E51" s="264">
        <v>3133000</v>
      </c>
    </row>
    <row r="52" spans="1:5" ht="26.45" customHeight="1">
      <c r="A52" s="265" t="s">
        <v>283</v>
      </c>
      <c r="B52" s="266" t="s">
        <v>282</v>
      </c>
      <c r="C52" s="308">
        <f>C53</f>
        <v>18000</v>
      </c>
      <c r="D52" s="308">
        <f>D53</f>
        <v>18000</v>
      </c>
      <c r="E52" s="308">
        <f>E53</f>
        <v>17000</v>
      </c>
    </row>
    <row r="53" spans="1:5" ht="33" customHeight="1">
      <c r="A53" s="263" t="s">
        <v>323</v>
      </c>
      <c r="B53" s="262" t="s">
        <v>284</v>
      </c>
      <c r="C53" s="308">
        <v>18000</v>
      </c>
      <c r="D53" s="264">
        <v>18000</v>
      </c>
      <c r="E53" s="264">
        <v>17000</v>
      </c>
    </row>
    <row r="54" spans="1:5" ht="15.75" customHeight="1">
      <c r="A54" s="426" t="s">
        <v>413</v>
      </c>
      <c r="B54" s="427" t="s">
        <v>412</v>
      </c>
      <c r="C54" s="264">
        <f t="shared" ref="C54:E55" si="6">C55</f>
        <v>0</v>
      </c>
      <c r="D54" s="264">
        <f t="shared" si="6"/>
        <v>841100</v>
      </c>
      <c r="E54" s="264">
        <f t="shared" si="6"/>
        <v>0</v>
      </c>
    </row>
    <row r="55" spans="1:5" ht="20.25" customHeight="1">
      <c r="A55" s="428" t="s">
        <v>414</v>
      </c>
      <c r="B55" s="429" t="s">
        <v>410</v>
      </c>
      <c r="C55" s="264">
        <f t="shared" si="6"/>
        <v>0</v>
      </c>
      <c r="D55" s="264">
        <f t="shared" si="6"/>
        <v>841100</v>
      </c>
      <c r="E55" s="264">
        <f t="shared" si="6"/>
        <v>0</v>
      </c>
    </row>
    <row r="56" spans="1:5" ht="17.25" customHeight="1">
      <c r="A56" s="428" t="s">
        <v>415</v>
      </c>
      <c r="B56" s="429" t="s">
        <v>411</v>
      </c>
      <c r="C56" s="264">
        <v>0</v>
      </c>
      <c r="D56" s="264">
        <v>841100</v>
      </c>
      <c r="E56" s="264">
        <v>0</v>
      </c>
    </row>
    <row r="57" spans="1:5" ht="16.149999999999999" customHeight="1">
      <c r="A57" s="424" t="s">
        <v>196</v>
      </c>
      <c r="B57" s="425" t="s">
        <v>45</v>
      </c>
      <c r="C57" s="420">
        <f t="shared" ref="C57:E58" si="7">C58</f>
        <v>175076.24</v>
      </c>
      <c r="D57" s="420">
        <f t="shared" si="7"/>
        <v>192426.15</v>
      </c>
      <c r="E57" s="420">
        <f t="shared" si="7"/>
        <v>199604.27</v>
      </c>
    </row>
    <row r="58" spans="1:5" ht="22.9" customHeight="1">
      <c r="A58" s="76" t="s">
        <v>197</v>
      </c>
      <c r="B58" s="116" t="s">
        <v>338</v>
      </c>
      <c r="C58" s="77">
        <f t="shared" si="7"/>
        <v>175076.24</v>
      </c>
      <c r="D58" s="77">
        <f t="shared" si="7"/>
        <v>192426.15</v>
      </c>
      <c r="E58" s="77">
        <f t="shared" si="7"/>
        <v>199604.27</v>
      </c>
    </row>
    <row r="59" spans="1:5" ht="23.45" customHeight="1">
      <c r="A59" s="309" t="s">
        <v>324</v>
      </c>
      <c r="B59" s="116" t="s">
        <v>339</v>
      </c>
      <c r="C59" s="77">
        <v>175076.24</v>
      </c>
      <c r="D59" s="77">
        <v>192426.15</v>
      </c>
      <c r="E59" s="77">
        <v>199604.27</v>
      </c>
    </row>
    <row r="60" spans="1:5" ht="13.9" customHeight="1">
      <c r="A60" s="265" t="s">
        <v>325</v>
      </c>
      <c r="B60" s="266" t="s">
        <v>46</v>
      </c>
      <c r="C60" s="77">
        <f>C61</f>
        <v>244100</v>
      </c>
      <c r="D60" s="77">
        <v>0</v>
      </c>
      <c r="E60" s="77">
        <v>0</v>
      </c>
    </row>
    <row r="61" spans="1:5" ht="13.9" customHeight="1">
      <c r="A61" s="265" t="s">
        <v>326</v>
      </c>
      <c r="B61" s="266" t="s">
        <v>293</v>
      </c>
      <c r="C61" s="77">
        <f>C62</f>
        <v>244100</v>
      </c>
      <c r="D61" s="77">
        <v>0</v>
      </c>
      <c r="E61" s="77">
        <v>0</v>
      </c>
    </row>
    <row r="62" spans="1:5" ht="13.9" customHeight="1">
      <c r="A62" s="263" t="s">
        <v>327</v>
      </c>
      <c r="B62" s="262" t="s">
        <v>47</v>
      </c>
      <c r="C62" s="77">
        <v>244100</v>
      </c>
      <c r="D62" s="77">
        <v>0</v>
      </c>
      <c r="E62" s="77">
        <v>0</v>
      </c>
    </row>
    <row r="63" spans="1:5">
      <c r="A63" s="310" t="s">
        <v>219</v>
      </c>
      <c r="B63" s="348" t="s">
        <v>234</v>
      </c>
      <c r="C63" s="118">
        <f>C47+C10</f>
        <v>4069176.24</v>
      </c>
      <c r="D63" s="118">
        <f>D47+D10</f>
        <v>4824526.1500000004</v>
      </c>
      <c r="E63" s="118">
        <f>E47+E10</f>
        <v>4224604.2699999996</v>
      </c>
    </row>
  </sheetData>
  <mergeCells count="5">
    <mergeCell ref="C1:E1"/>
    <mergeCell ref="C2:E2"/>
    <mergeCell ref="C3:E3"/>
    <mergeCell ref="C4:E4"/>
    <mergeCell ref="B6:D6"/>
  </mergeCells>
  <pageMargins left="0.52" right="0.38"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F30"/>
  <sheetViews>
    <sheetView view="pageBreakPreview" zoomScale="70" zoomScaleNormal="70" zoomScaleSheetLayoutView="70" workbookViewId="0">
      <selection activeCell="E17" sqref="E17"/>
    </sheetView>
  </sheetViews>
  <sheetFormatPr defaultRowHeight="12.75"/>
  <cols>
    <col min="1" max="1" width="77.140625" customWidth="1"/>
    <col min="2" max="2" width="9.7109375" customWidth="1"/>
    <col min="3" max="3" width="9.85546875" customWidth="1"/>
    <col min="4" max="4" width="19.85546875" customWidth="1"/>
    <col min="5" max="5" width="16" customWidth="1"/>
    <col min="6" max="6" width="15.85546875" customWidth="1"/>
  </cols>
  <sheetData>
    <row r="1" spans="1:6" ht="18.75">
      <c r="A1" s="38" t="s">
        <v>167</v>
      </c>
      <c r="B1" s="38"/>
      <c r="C1" s="38"/>
      <c r="D1" s="78" t="s">
        <v>371</v>
      </c>
      <c r="E1" s="78"/>
      <c r="F1" s="78"/>
    </row>
    <row r="2" spans="1:6" ht="18.75">
      <c r="A2" s="38" t="s">
        <v>168</v>
      </c>
      <c r="B2" s="38"/>
      <c r="C2" s="38"/>
      <c r="D2" s="78" t="s">
        <v>331</v>
      </c>
      <c r="E2" s="78"/>
      <c r="F2" s="78"/>
    </row>
    <row r="3" spans="1:6" ht="18.75">
      <c r="A3" s="38" t="s">
        <v>169</v>
      </c>
      <c r="B3" s="38"/>
      <c r="C3" s="38"/>
      <c r="D3" s="78" t="s">
        <v>317</v>
      </c>
      <c r="E3" s="78"/>
      <c r="F3" s="78"/>
    </row>
    <row r="4" spans="1:6" ht="18.75">
      <c r="A4" s="38" t="s">
        <v>170</v>
      </c>
      <c r="B4" s="38"/>
      <c r="C4" s="38"/>
      <c r="D4" s="78" t="s">
        <v>404</v>
      </c>
      <c r="E4" s="78"/>
      <c r="F4" s="78"/>
    </row>
    <row r="5" spans="1:6" ht="15.75">
      <c r="D5" s="71"/>
      <c r="E5" s="72"/>
      <c r="F5" s="72"/>
    </row>
    <row r="6" spans="1:6" ht="15.75">
      <c r="D6" s="71"/>
      <c r="E6" s="71"/>
      <c r="F6" s="71"/>
    </row>
    <row r="7" spans="1:6" ht="15.75">
      <c r="A7" s="462"/>
      <c r="B7" s="462"/>
      <c r="C7" s="462"/>
      <c r="D7" s="462"/>
      <c r="E7" s="462"/>
      <c r="F7" s="462"/>
    </row>
    <row r="8" spans="1:6" ht="36.6" customHeight="1">
      <c r="A8" s="463" t="s">
        <v>405</v>
      </c>
      <c r="B8" s="463"/>
      <c r="C8" s="463"/>
      <c r="D8" s="463"/>
      <c r="E8" s="463"/>
      <c r="F8" s="463"/>
    </row>
    <row r="9" spans="1:6">
      <c r="A9" s="74"/>
      <c r="B9" s="74"/>
      <c r="C9" s="74"/>
      <c r="D9" s="75"/>
      <c r="E9" s="75"/>
      <c r="F9" s="75" t="s">
        <v>62</v>
      </c>
    </row>
    <row r="10" spans="1:6">
      <c r="A10" s="74"/>
      <c r="B10" s="74"/>
      <c r="C10" s="74"/>
      <c r="D10" s="75"/>
      <c r="E10" s="75"/>
      <c r="F10" s="75"/>
    </row>
    <row r="11" spans="1:6" ht="15.75">
      <c r="A11" s="79" t="s">
        <v>233</v>
      </c>
      <c r="B11" s="79" t="s">
        <v>220</v>
      </c>
      <c r="C11" s="79" t="s">
        <v>221</v>
      </c>
      <c r="D11" s="418" t="s">
        <v>301</v>
      </c>
      <c r="E11" s="418" t="s">
        <v>343</v>
      </c>
      <c r="F11" s="418" t="s">
        <v>407</v>
      </c>
    </row>
    <row r="12" spans="1:6" ht="15.75">
      <c r="A12" s="336" t="s">
        <v>342</v>
      </c>
      <c r="B12" s="157" t="s">
        <v>223</v>
      </c>
      <c r="C12" s="157" t="s">
        <v>223</v>
      </c>
      <c r="D12" s="109">
        <v>0</v>
      </c>
      <c r="E12" s="109">
        <f>'прил 8'!R11</f>
        <v>94775</v>
      </c>
      <c r="F12" s="109">
        <f>'прил 8'!S11</f>
        <v>201250</v>
      </c>
    </row>
    <row r="13" spans="1:6" ht="15.75">
      <c r="A13" s="81" t="s">
        <v>171</v>
      </c>
      <c r="B13" s="80" t="s">
        <v>222</v>
      </c>
      <c r="C13" s="80" t="s">
        <v>223</v>
      </c>
      <c r="D13" s="108">
        <f>D14+D15+D16+D18+D17</f>
        <v>1827178</v>
      </c>
      <c r="E13" s="108">
        <f>E14+E15+E16+E18</f>
        <v>1713278</v>
      </c>
      <c r="F13" s="108">
        <f>F14+F15+F16+F18</f>
        <v>1721808</v>
      </c>
    </row>
    <row r="14" spans="1:6" ht="30">
      <c r="A14" s="82" t="s">
        <v>50</v>
      </c>
      <c r="B14" s="157" t="s">
        <v>222</v>
      </c>
      <c r="C14" s="157" t="s">
        <v>224</v>
      </c>
      <c r="D14" s="109">
        <f>'прил 8'!Q14</f>
        <v>454398</v>
      </c>
      <c r="E14" s="109">
        <f>'прил 8'!R14</f>
        <v>455700</v>
      </c>
      <c r="F14" s="109">
        <f>'прил 8'!S14</f>
        <v>455700</v>
      </c>
    </row>
    <row r="15" spans="1:6" s="73" customFormat="1" ht="45">
      <c r="A15" s="82" t="s">
        <v>53</v>
      </c>
      <c r="B15" s="157" t="s">
        <v>222</v>
      </c>
      <c r="C15" s="157" t="s">
        <v>226</v>
      </c>
      <c r="D15" s="109">
        <f>'прил 8'!Q22</f>
        <v>1248137</v>
      </c>
      <c r="E15" s="109">
        <f>'прил 8'!R22</f>
        <v>1244535</v>
      </c>
      <c r="F15" s="109">
        <f>'прил 8'!S22</f>
        <v>1253065</v>
      </c>
    </row>
    <row r="16" spans="1:6" s="73" customFormat="1" ht="45">
      <c r="A16" s="82" t="s">
        <v>198</v>
      </c>
      <c r="B16" s="157" t="s">
        <v>222</v>
      </c>
      <c r="C16" s="157" t="s">
        <v>229</v>
      </c>
      <c r="D16" s="109">
        <f>'прил 8'!Q41</f>
        <v>10543</v>
      </c>
      <c r="E16" s="109">
        <f>'прил 8'!R41</f>
        <v>10543</v>
      </c>
      <c r="F16" s="109">
        <f>'прил 8'!S41</f>
        <v>10543</v>
      </c>
    </row>
    <row r="17" spans="1:6" s="73" customFormat="1" ht="18">
      <c r="A17" s="421" t="s">
        <v>392</v>
      </c>
      <c r="B17" s="423" t="s">
        <v>222</v>
      </c>
      <c r="C17" s="423" t="s">
        <v>403</v>
      </c>
      <c r="D17" s="422">
        <f>'прил 8'!Q47</f>
        <v>112100</v>
      </c>
      <c r="E17" s="422">
        <v>0</v>
      </c>
      <c r="F17" s="422">
        <v>0</v>
      </c>
    </row>
    <row r="18" spans="1:6" s="73" customFormat="1" ht="18">
      <c r="A18" s="82" t="s">
        <v>207</v>
      </c>
      <c r="B18" s="157" t="s">
        <v>222</v>
      </c>
      <c r="C18" s="157" t="s">
        <v>230</v>
      </c>
      <c r="D18" s="109">
        <f>'прил 8'!Q52</f>
        <v>2000</v>
      </c>
      <c r="E18" s="109">
        <f>'прил 8'!R52</f>
        <v>2500</v>
      </c>
      <c r="F18" s="109">
        <f>'прил 8'!S52</f>
        <v>2500</v>
      </c>
    </row>
    <row r="19" spans="1:6" ht="15.75">
      <c r="A19" s="81" t="s">
        <v>172</v>
      </c>
      <c r="B19" s="153" t="s">
        <v>224</v>
      </c>
      <c r="C19" s="153" t="s">
        <v>223</v>
      </c>
      <c r="D19" s="108">
        <f>D20</f>
        <v>175076.24</v>
      </c>
      <c r="E19" s="108">
        <f>E20</f>
        <v>192426.15000000002</v>
      </c>
      <c r="F19" s="108">
        <f>F20</f>
        <v>199604.27</v>
      </c>
    </row>
    <row r="20" spans="1:6" ht="15.75">
      <c r="A20" s="84" t="s">
        <v>55</v>
      </c>
      <c r="B20" s="154" t="s">
        <v>224</v>
      </c>
      <c r="C20" s="154" t="s">
        <v>225</v>
      </c>
      <c r="D20" s="109">
        <f>'прил 8'!Q60</f>
        <v>175076.24</v>
      </c>
      <c r="E20" s="109">
        <f>'прил 8'!R60</f>
        <v>192426.15000000002</v>
      </c>
      <c r="F20" s="109">
        <f>'прил 8'!S60</f>
        <v>199604.27</v>
      </c>
    </row>
    <row r="21" spans="1:6" ht="31.5">
      <c r="A21" s="85" t="s">
        <v>173</v>
      </c>
      <c r="B21" s="155" t="s">
        <v>225</v>
      </c>
      <c r="C21" s="155" t="s">
        <v>223</v>
      </c>
      <c r="D21" s="110">
        <f>D22</f>
        <v>10000</v>
      </c>
      <c r="E21" s="110">
        <f>E22</f>
        <v>10000</v>
      </c>
      <c r="F21" s="110">
        <f>F22</f>
        <v>10000</v>
      </c>
    </row>
    <row r="22" spans="1:6" ht="30">
      <c r="A22" s="83" t="s">
        <v>294</v>
      </c>
      <c r="B22" s="156" t="s">
        <v>225</v>
      </c>
      <c r="C22" s="156" t="s">
        <v>231</v>
      </c>
      <c r="D22" s="111">
        <f>'прил 8'!Q71</f>
        <v>10000</v>
      </c>
      <c r="E22" s="111">
        <f>'прил 8'!R71</f>
        <v>10000</v>
      </c>
      <c r="F22" s="111">
        <f>'прил 8'!S71</f>
        <v>10000</v>
      </c>
    </row>
    <row r="23" spans="1:6" ht="15.75">
      <c r="A23" s="81" t="s">
        <v>174</v>
      </c>
      <c r="B23" s="153" t="s">
        <v>226</v>
      </c>
      <c r="C23" s="153" t="s">
        <v>223</v>
      </c>
      <c r="D23" s="110">
        <f>D24</f>
        <v>372000</v>
      </c>
      <c r="E23" s="110">
        <f>E24</f>
        <v>388000</v>
      </c>
      <c r="F23" s="110">
        <f>F24</f>
        <v>514000</v>
      </c>
    </row>
    <row r="24" spans="1:6" ht="15.75">
      <c r="A24" s="86" t="s">
        <v>58</v>
      </c>
      <c r="B24" s="156" t="s">
        <v>226</v>
      </c>
      <c r="C24" s="156" t="s">
        <v>232</v>
      </c>
      <c r="D24" s="111">
        <f>'прил 8'!Q79</f>
        <v>372000</v>
      </c>
      <c r="E24" s="111">
        <f>'прил 8'!R79</f>
        <v>388000</v>
      </c>
      <c r="F24" s="111">
        <f>'прил 8'!S79</f>
        <v>514000</v>
      </c>
    </row>
    <row r="25" spans="1:6" ht="15.75">
      <c r="A25" s="81" t="s">
        <v>188</v>
      </c>
      <c r="B25" s="153" t="s">
        <v>227</v>
      </c>
      <c r="C25" s="153" t="s">
        <v>223</v>
      </c>
      <c r="D25" s="110">
        <f>D27+D26</f>
        <v>50000</v>
      </c>
      <c r="E25" s="110">
        <f>E27+E26</f>
        <v>899600</v>
      </c>
      <c r="F25" s="110">
        <f>F27+F26</f>
        <v>50000</v>
      </c>
    </row>
    <row r="26" spans="1:6" ht="15.75">
      <c r="A26" s="86" t="s">
        <v>398</v>
      </c>
      <c r="B26" s="153" t="s">
        <v>227</v>
      </c>
      <c r="C26" s="153" t="s">
        <v>224</v>
      </c>
      <c r="D26" s="111">
        <f>'прил 8'!Q88</f>
        <v>0</v>
      </c>
      <c r="E26" s="111">
        <f>'прил 8'!R88</f>
        <v>849600</v>
      </c>
      <c r="F26" s="111">
        <f>'прил 8'!S88</f>
        <v>0</v>
      </c>
    </row>
    <row r="27" spans="1:6" ht="15.75">
      <c r="A27" s="86" t="s">
        <v>189</v>
      </c>
      <c r="B27" s="156" t="s">
        <v>227</v>
      </c>
      <c r="C27" s="156" t="s">
        <v>225</v>
      </c>
      <c r="D27" s="111">
        <f>'прил 8'!Q95</f>
        <v>50000</v>
      </c>
      <c r="E27" s="111">
        <f>'прил 8'!R95</f>
        <v>50000</v>
      </c>
      <c r="F27" s="111">
        <f>'прил 8'!S95</f>
        <v>50000</v>
      </c>
    </row>
    <row r="28" spans="1:6" ht="15.75">
      <c r="A28" s="81" t="s">
        <v>190</v>
      </c>
      <c r="B28" s="153" t="s">
        <v>228</v>
      </c>
      <c r="C28" s="153" t="s">
        <v>223</v>
      </c>
      <c r="D28" s="110">
        <f>D29</f>
        <v>1634922</v>
      </c>
      <c r="E28" s="110">
        <f>E29</f>
        <v>1526447</v>
      </c>
      <c r="F28" s="110">
        <f>F29</f>
        <v>1527942</v>
      </c>
    </row>
    <row r="29" spans="1:6" ht="15.75">
      <c r="A29" s="83" t="s">
        <v>60</v>
      </c>
      <c r="B29" s="156" t="s">
        <v>228</v>
      </c>
      <c r="C29" s="156" t="s">
        <v>222</v>
      </c>
      <c r="D29" s="111">
        <f>'прил 8'!Q103</f>
        <v>1634922</v>
      </c>
      <c r="E29" s="111">
        <f>'прил 8'!R103</f>
        <v>1526447</v>
      </c>
      <c r="F29" s="111">
        <f>'прил 8'!S103</f>
        <v>1527942</v>
      </c>
    </row>
    <row r="30" spans="1:6" ht="15.75">
      <c r="A30" s="81" t="s">
        <v>175</v>
      </c>
      <c r="B30" s="80" t="s">
        <v>234</v>
      </c>
      <c r="C30" s="80" t="s">
        <v>234</v>
      </c>
      <c r="D30" s="110">
        <f>D13+D21+D23+D25+D28+D19</f>
        <v>4069176.24</v>
      </c>
      <c r="E30" s="110">
        <f>E13+E21+E23+E25+E28+E19+E12</f>
        <v>4824526.1500000004</v>
      </c>
      <c r="F30" s="110">
        <f>F13+F21+F23+F25+F28+F19+F12</f>
        <v>4224604.2699999996</v>
      </c>
    </row>
  </sheetData>
  <mergeCells count="2">
    <mergeCell ref="A7:F7"/>
    <mergeCell ref="A8:F8"/>
  </mergeCells>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W110"/>
  <sheetViews>
    <sheetView zoomScale="85" zoomScaleNormal="85" workbookViewId="0">
      <selection activeCell="V11" sqref="V11:W11"/>
    </sheetView>
  </sheetViews>
  <sheetFormatPr defaultRowHeight="12.75"/>
  <cols>
    <col min="1" max="7" width="0.5703125" customWidth="1"/>
    <col min="8" max="10" width="7.7109375" customWidth="1"/>
    <col min="11" max="11" width="12.42578125" customWidth="1"/>
    <col min="14" max="14" width="6.42578125" customWidth="1"/>
    <col min="15" max="15" width="4.7109375" customWidth="1"/>
    <col min="16" max="16" width="0" hidden="1" customWidth="1"/>
    <col min="18" max="18" width="4.140625" customWidth="1"/>
    <col min="19" max="19" width="13.140625" customWidth="1"/>
    <col min="20" max="20" width="6" customWidth="1"/>
    <col min="21" max="21" width="7.140625" customWidth="1"/>
    <col min="22" max="22" width="14.5703125" customWidth="1"/>
    <col min="23" max="23" width="0.140625" customWidth="1"/>
  </cols>
  <sheetData>
    <row r="1" spans="1:23" ht="15.6" customHeight="1">
      <c r="A1" s="145"/>
      <c r="B1" s="145"/>
      <c r="C1" s="507"/>
      <c r="D1" s="507"/>
      <c r="E1" s="507"/>
      <c r="F1" s="507"/>
      <c r="G1" s="145"/>
      <c r="H1" s="507"/>
      <c r="I1" s="507"/>
      <c r="J1" s="507"/>
      <c r="K1" s="507"/>
      <c r="L1" s="145"/>
      <c r="M1" s="145"/>
      <c r="N1" s="145"/>
      <c r="O1" s="507"/>
      <c r="P1" s="507"/>
      <c r="Q1" s="519" t="s">
        <v>372</v>
      </c>
      <c r="R1" s="519"/>
      <c r="S1" s="519"/>
      <c r="T1" s="519"/>
      <c r="U1" s="519"/>
      <c r="V1" s="519"/>
    </row>
    <row r="2" spans="1:23" ht="14.45" customHeight="1">
      <c r="A2" s="145"/>
      <c r="B2" s="145"/>
      <c r="C2" s="507"/>
      <c r="D2" s="507"/>
      <c r="E2" s="507"/>
      <c r="F2" s="507"/>
      <c r="G2" s="145"/>
      <c r="H2" s="507"/>
      <c r="I2" s="507"/>
      <c r="J2" s="507"/>
      <c r="K2" s="507"/>
      <c r="L2" s="145"/>
      <c r="M2" s="145"/>
      <c r="N2" s="145"/>
      <c r="O2" s="507"/>
      <c r="P2" s="507"/>
      <c r="Q2" s="519" t="s">
        <v>61</v>
      </c>
      <c r="R2" s="519"/>
      <c r="S2" s="519"/>
      <c r="T2" s="519"/>
      <c r="U2" s="519"/>
      <c r="V2" s="519"/>
    </row>
    <row r="3" spans="1:23" ht="15.6" customHeight="1">
      <c r="A3" s="145"/>
      <c r="B3" s="145"/>
      <c r="C3" s="507"/>
      <c r="D3" s="507"/>
      <c r="E3" s="507"/>
      <c r="F3" s="507"/>
      <c r="G3" s="145"/>
      <c r="H3" s="507"/>
      <c r="I3" s="507"/>
      <c r="J3" s="507"/>
      <c r="K3" s="507"/>
      <c r="L3" s="145"/>
      <c r="M3" s="145"/>
      <c r="N3" s="145"/>
      <c r="O3" s="507"/>
      <c r="P3" s="507"/>
      <c r="Q3" s="519" t="s">
        <v>316</v>
      </c>
      <c r="R3" s="519"/>
      <c r="S3" s="519"/>
      <c r="T3" s="519"/>
      <c r="U3" s="519"/>
      <c r="V3" s="519"/>
    </row>
    <row r="4" spans="1:23" ht="15" customHeight="1">
      <c r="A4" s="145"/>
      <c r="B4" s="145"/>
      <c r="C4" s="507"/>
      <c r="D4" s="507"/>
      <c r="E4" s="507"/>
      <c r="F4" s="507"/>
      <c r="G4" s="145"/>
      <c r="H4" s="507"/>
      <c r="I4" s="507"/>
      <c r="J4" s="507"/>
      <c r="K4" s="507"/>
      <c r="L4" s="145"/>
      <c r="M4" s="145"/>
      <c r="N4" s="145"/>
      <c r="O4" s="507"/>
      <c r="P4" s="507"/>
      <c r="Q4" s="519" t="s">
        <v>416</v>
      </c>
      <c r="R4" s="519"/>
      <c r="S4" s="519"/>
      <c r="T4" s="519"/>
      <c r="U4" s="519"/>
      <c r="V4" s="519"/>
    </row>
    <row r="5" spans="1:23">
      <c r="A5" s="145"/>
      <c r="B5" s="145"/>
      <c r="C5" s="507"/>
      <c r="D5" s="507"/>
      <c r="E5" s="507"/>
      <c r="F5" s="507"/>
      <c r="G5" s="145"/>
      <c r="H5" s="507"/>
      <c r="I5" s="507"/>
      <c r="J5" s="507"/>
      <c r="K5" s="507"/>
      <c r="L5" s="145"/>
      <c r="M5" s="145"/>
      <c r="N5" s="145"/>
      <c r="O5" s="507"/>
      <c r="P5" s="507"/>
      <c r="Q5" s="507"/>
      <c r="R5" s="507"/>
      <c r="S5" s="507"/>
      <c r="T5" s="507"/>
      <c r="U5" s="507"/>
      <c r="V5" s="507"/>
    </row>
    <row r="6" spans="1:23" ht="63" customHeight="1">
      <c r="A6" s="508" t="s">
        <v>417</v>
      </c>
      <c r="B6" s="508"/>
      <c r="C6" s="508"/>
      <c r="D6" s="508"/>
      <c r="E6" s="508"/>
      <c r="F6" s="508"/>
      <c r="G6" s="508"/>
      <c r="H6" s="508"/>
      <c r="I6" s="508"/>
      <c r="J6" s="508"/>
      <c r="K6" s="508"/>
      <c r="L6" s="508"/>
      <c r="M6" s="508"/>
      <c r="N6" s="508"/>
      <c r="O6" s="508"/>
      <c r="P6" s="508"/>
      <c r="Q6" s="508"/>
      <c r="R6" s="508"/>
      <c r="S6" s="508"/>
      <c r="T6" s="508"/>
      <c r="U6" s="508"/>
      <c r="V6" s="508"/>
    </row>
    <row r="7" spans="1:23" ht="15.75">
      <c r="A7" s="508"/>
      <c r="B7" s="508"/>
      <c r="C7" s="508"/>
      <c r="D7" s="508"/>
      <c r="E7" s="508"/>
      <c r="F7" s="508"/>
      <c r="G7" s="508"/>
      <c r="H7" s="508"/>
      <c r="I7" s="508"/>
      <c r="J7" s="508"/>
      <c r="K7" s="508"/>
      <c r="L7" s="508"/>
      <c r="M7" s="508"/>
      <c r="N7" s="508"/>
      <c r="O7" s="508"/>
      <c r="P7" s="508"/>
      <c r="Q7" s="508"/>
      <c r="R7" s="508"/>
      <c r="S7" s="508"/>
      <c r="T7" s="508"/>
      <c r="U7" s="508"/>
      <c r="V7" s="508"/>
    </row>
    <row r="8" spans="1:23" ht="24" customHeight="1">
      <c r="A8" s="508"/>
      <c r="B8" s="508"/>
      <c r="C8" s="508"/>
      <c r="D8" s="508"/>
      <c r="E8" s="508"/>
      <c r="F8" s="508"/>
      <c r="G8" s="508"/>
      <c r="H8" s="508"/>
      <c r="I8" s="508"/>
      <c r="J8" s="508"/>
      <c r="K8" s="508"/>
      <c r="L8" s="508"/>
      <c r="M8" s="508"/>
      <c r="N8" s="508"/>
      <c r="O8" s="508"/>
      <c r="P8" s="508"/>
      <c r="Q8" s="508"/>
      <c r="R8" s="508"/>
      <c r="S8" s="508"/>
      <c r="T8" s="508"/>
      <c r="U8" s="508"/>
      <c r="V8" s="508"/>
    </row>
    <row r="9" spans="1:23" ht="13.5" thickBot="1">
      <c r="A9" s="146"/>
      <c r="B9" s="520"/>
      <c r="C9" s="520"/>
      <c r="D9" s="520"/>
      <c r="E9" s="520"/>
      <c r="F9" s="520"/>
      <c r="G9" s="520"/>
      <c r="H9" s="520"/>
      <c r="I9" s="520"/>
      <c r="J9" s="520"/>
      <c r="K9" s="520"/>
      <c r="L9" s="520"/>
      <c r="M9" s="520"/>
      <c r="N9" s="520"/>
      <c r="O9" s="520"/>
      <c r="P9" s="503"/>
      <c r="Q9" s="503"/>
      <c r="R9" s="509"/>
      <c r="S9" s="509"/>
      <c r="T9" s="510"/>
      <c r="U9" s="510"/>
      <c r="V9" s="147" t="s">
        <v>298</v>
      </c>
    </row>
    <row r="10" spans="1:23" ht="13.5" customHeight="1" thickBot="1">
      <c r="A10" s="236"/>
      <c r="B10" s="504" t="s">
        <v>64</v>
      </c>
      <c r="C10" s="505"/>
      <c r="D10" s="505"/>
      <c r="E10" s="505"/>
      <c r="F10" s="505"/>
      <c r="G10" s="505"/>
      <c r="H10" s="505"/>
      <c r="I10" s="505"/>
      <c r="J10" s="505"/>
      <c r="K10" s="506"/>
      <c r="L10" s="250" t="s">
        <v>220</v>
      </c>
      <c r="M10" s="250" t="s">
        <v>221</v>
      </c>
      <c r="N10" s="511" t="s">
        <v>67</v>
      </c>
      <c r="O10" s="512"/>
      <c r="P10" s="511" t="s">
        <v>68</v>
      </c>
      <c r="Q10" s="512"/>
      <c r="R10" s="504">
        <v>2025</v>
      </c>
      <c r="S10" s="521"/>
      <c r="T10" s="522">
        <v>2026</v>
      </c>
      <c r="U10" s="521"/>
      <c r="V10" s="251">
        <v>2027</v>
      </c>
      <c r="W10" s="237"/>
    </row>
    <row r="11" spans="1:23" ht="13.5" customHeight="1" thickBot="1">
      <c r="A11" s="321"/>
      <c r="B11" s="474" t="s">
        <v>342</v>
      </c>
      <c r="C11" s="475"/>
      <c r="D11" s="475"/>
      <c r="E11" s="475"/>
      <c r="F11" s="475"/>
      <c r="G11" s="475"/>
      <c r="H11" s="475"/>
      <c r="I11" s="475"/>
      <c r="J11" s="475"/>
      <c r="K11" s="476"/>
      <c r="L11" s="322">
        <v>0</v>
      </c>
      <c r="M11" s="322">
        <v>0</v>
      </c>
      <c r="N11" s="472">
        <v>0</v>
      </c>
      <c r="O11" s="472"/>
      <c r="P11" s="470">
        <v>0</v>
      </c>
      <c r="Q11" s="470"/>
      <c r="R11" s="464">
        <v>0</v>
      </c>
      <c r="S11" s="464"/>
      <c r="T11" s="464">
        <f>'прил 8'!R11</f>
        <v>94775</v>
      </c>
      <c r="U11" s="464"/>
      <c r="V11" s="464">
        <f>'прил 8'!S11</f>
        <v>201250</v>
      </c>
      <c r="W11" s="464"/>
    </row>
    <row r="12" spans="1:23" ht="12.75" customHeight="1">
      <c r="A12" s="513"/>
      <c r="B12" s="514" t="s">
        <v>49</v>
      </c>
      <c r="C12" s="515"/>
      <c r="D12" s="515"/>
      <c r="E12" s="515"/>
      <c r="F12" s="515"/>
      <c r="G12" s="515"/>
      <c r="H12" s="515"/>
      <c r="I12" s="515"/>
      <c r="J12" s="515"/>
      <c r="K12" s="515"/>
      <c r="L12" s="518">
        <v>1</v>
      </c>
      <c r="M12" s="518">
        <v>0</v>
      </c>
      <c r="N12" s="493">
        <v>0</v>
      </c>
      <c r="O12" s="493"/>
      <c r="P12" s="496">
        <v>0</v>
      </c>
      <c r="Q12" s="496"/>
      <c r="R12" s="473">
        <f>R14+R20+R35+R46+R41</f>
        <v>1827178</v>
      </c>
      <c r="S12" s="473"/>
      <c r="T12" s="473">
        <f>T14+T20+T35+T46</f>
        <v>1713278</v>
      </c>
      <c r="U12" s="473"/>
      <c r="V12" s="473">
        <f>V14+V20+V35+V46</f>
        <v>1721808</v>
      </c>
      <c r="W12" s="473"/>
    </row>
    <row r="13" spans="1:23" ht="10.5" customHeight="1">
      <c r="A13" s="513"/>
      <c r="B13" s="516"/>
      <c r="C13" s="517"/>
      <c r="D13" s="517"/>
      <c r="E13" s="517"/>
      <c r="F13" s="517"/>
      <c r="G13" s="517"/>
      <c r="H13" s="517"/>
      <c r="I13" s="517"/>
      <c r="J13" s="517"/>
      <c r="K13" s="517"/>
      <c r="L13" s="518"/>
      <c r="M13" s="518"/>
      <c r="N13" s="493"/>
      <c r="O13" s="493"/>
      <c r="P13" s="496"/>
      <c r="Q13" s="496"/>
      <c r="R13" s="473"/>
      <c r="S13" s="473"/>
      <c r="T13" s="473"/>
      <c r="U13" s="473"/>
      <c r="V13" s="473"/>
      <c r="W13" s="473"/>
    </row>
    <row r="14" spans="1:23" ht="32.450000000000003" customHeight="1">
      <c r="A14" s="236"/>
      <c r="B14" s="261"/>
      <c r="C14" s="566" t="s">
        <v>50</v>
      </c>
      <c r="D14" s="567"/>
      <c r="E14" s="567"/>
      <c r="F14" s="567"/>
      <c r="G14" s="567"/>
      <c r="H14" s="567"/>
      <c r="I14" s="567"/>
      <c r="J14" s="567"/>
      <c r="K14" s="568"/>
      <c r="L14" s="241">
        <v>1</v>
      </c>
      <c r="M14" s="241">
        <v>2</v>
      </c>
      <c r="N14" s="493">
        <v>0</v>
      </c>
      <c r="O14" s="493"/>
      <c r="P14" s="496">
        <v>0</v>
      </c>
      <c r="Q14" s="496"/>
      <c r="R14" s="473">
        <f>R15</f>
        <v>454398</v>
      </c>
      <c r="S14" s="473"/>
      <c r="T14" s="473">
        <f>T15</f>
        <v>455700</v>
      </c>
      <c r="U14" s="473"/>
      <c r="V14" s="473">
        <f>V15</f>
        <v>455700</v>
      </c>
      <c r="W14" s="473"/>
    </row>
    <row r="15" spans="1:23" ht="64.5" customHeight="1">
      <c r="A15" s="236"/>
      <c r="B15" s="253"/>
      <c r="C15" s="255"/>
      <c r="D15" s="471" t="s">
        <v>328</v>
      </c>
      <c r="E15" s="471"/>
      <c r="F15" s="471"/>
      <c r="G15" s="471"/>
      <c r="H15" s="471"/>
      <c r="I15" s="471"/>
      <c r="J15" s="471"/>
      <c r="K15" s="471"/>
      <c r="L15" s="242">
        <v>1</v>
      </c>
      <c r="M15" s="242">
        <v>2</v>
      </c>
      <c r="N15" s="472">
        <v>5800000000</v>
      </c>
      <c r="O15" s="472"/>
      <c r="P15" s="470">
        <v>0</v>
      </c>
      <c r="Q15" s="470"/>
      <c r="R15" s="464">
        <f>R16</f>
        <v>454398</v>
      </c>
      <c r="S15" s="464"/>
      <c r="T15" s="464">
        <f>T16</f>
        <v>455700</v>
      </c>
      <c r="U15" s="464"/>
      <c r="V15" s="464">
        <f>V16</f>
        <v>455700</v>
      </c>
      <c r="W15" s="464"/>
    </row>
    <row r="16" spans="1:23" ht="17.45" customHeight="1">
      <c r="A16" s="294"/>
      <c r="B16" s="295"/>
      <c r="C16" s="297"/>
      <c r="D16" s="298"/>
      <c r="E16" s="465" t="s">
        <v>332</v>
      </c>
      <c r="F16" s="466"/>
      <c r="G16" s="466"/>
      <c r="H16" s="466"/>
      <c r="I16" s="466"/>
      <c r="J16" s="466"/>
      <c r="K16" s="467"/>
      <c r="L16" s="296">
        <v>1</v>
      </c>
      <c r="M16" s="296">
        <v>2</v>
      </c>
      <c r="N16" s="472">
        <v>5840000000</v>
      </c>
      <c r="O16" s="472"/>
      <c r="P16" s="470">
        <v>0</v>
      </c>
      <c r="Q16" s="470"/>
      <c r="R16" s="464">
        <f>R17</f>
        <v>454398</v>
      </c>
      <c r="S16" s="464"/>
      <c r="T16" s="464">
        <f>T17</f>
        <v>455700</v>
      </c>
      <c r="U16" s="464"/>
      <c r="V16" s="464">
        <f>V17</f>
        <v>455700</v>
      </c>
      <c r="W16" s="464"/>
    </row>
    <row r="17" spans="1:23" ht="36" customHeight="1">
      <c r="A17" s="236"/>
      <c r="B17" s="253"/>
      <c r="C17" s="255"/>
      <c r="D17" s="259"/>
      <c r="E17" s="465" t="s">
        <v>309</v>
      </c>
      <c r="F17" s="466"/>
      <c r="G17" s="466"/>
      <c r="H17" s="466"/>
      <c r="I17" s="466"/>
      <c r="J17" s="466"/>
      <c r="K17" s="467"/>
      <c r="L17" s="242">
        <v>1</v>
      </c>
      <c r="M17" s="242">
        <v>2</v>
      </c>
      <c r="N17" s="472">
        <v>5840500000</v>
      </c>
      <c r="O17" s="472"/>
      <c r="P17" s="470">
        <v>0</v>
      </c>
      <c r="Q17" s="470"/>
      <c r="R17" s="464">
        <f>R18</f>
        <v>454398</v>
      </c>
      <c r="S17" s="464"/>
      <c r="T17" s="464">
        <f>T18</f>
        <v>455700</v>
      </c>
      <c r="U17" s="464"/>
      <c r="V17" s="464">
        <f>V18</f>
        <v>455700</v>
      </c>
      <c r="W17" s="464"/>
    </row>
    <row r="18" spans="1:23" ht="20.25" customHeight="1">
      <c r="A18" s="236"/>
      <c r="B18" s="253"/>
      <c r="C18" s="255"/>
      <c r="D18" s="255"/>
      <c r="E18" s="471" t="s">
        <v>69</v>
      </c>
      <c r="F18" s="471"/>
      <c r="G18" s="471"/>
      <c r="H18" s="471"/>
      <c r="I18" s="471"/>
      <c r="J18" s="471"/>
      <c r="K18" s="471"/>
      <c r="L18" s="242">
        <v>1</v>
      </c>
      <c r="M18" s="242">
        <v>2</v>
      </c>
      <c r="N18" s="472">
        <v>5840510010</v>
      </c>
      <c r="O18" s="472"/>
      <c r="P18" s="470">
        <v>0</v>
      </c>
      <c r="Q18" s="470"/>
      <c r="R18" s="464">
        <f>R19</f>
        <v>454398</v>
      </c>
      <c r="S18" s="464"/>
      <c r="T18" s="464">
        <f>T19</f>
        <v>455700</v>
      </c>
      <c r="U18" s="464"/>
      <c r="V18" s="464">
        <f>V19</f>
        <v>455700</v>
      </c>
      <c r="W18" s="464"/>
    </row>
    <row r="19" spans="1:23" ht="20.25" customHeight="1">
      <c r="A19" s="236"/>
      <c r="B19" s="253"/>
      <c r="C19" s="228"/>
      <c r="D19" s="240"/>
      <c r="E19" s="257"/>
      <c r="F19" s="465" t="s">
        <v>70</v>
      </c>
      <c r="G19" s="466"/>
      <c r="H19" s="466"/>
      <c r="I19" s="466"/>
      <c r="J19" s="466"/>
      <c r="K19" s="467"/>
      <c r="L19" s="242">
        <v>1</v>
      </c>
      <c r="M19" s="242">
        <v>2</v>
      </c>
      <c r="N19" s="472">
        <v>5840510010</v>
      </c>
      <c r="O19" s="472"/>
      <c r="P19" s="245">
        <v>120</v>
      </c>
      <c r="Q19" s="245">
        <v>120</v>
      </c>
      <c r="R19" s="464">
        <f>'прил 8'!Q19</f>
        <v>454398</v>
      </c>
      <c r="S19" s="464"/>
      <c r="T19" s="464">
        <f>'прил 8'!R19</f>
        <v>455700</v>
      </c>
      <c r="U19" s="464"/>
      <c r="V19" s="246">
        <f>'прил 8'!S19</f>
        <v>455700</v>
      </c>
      <c r="W19" s="252"/>
    </row>
    <row r="20" spans="1:23" ht="46.5" customHeight="1">
      <c r="A20" s="236"/>
      <c r="B20" s="261"/>
      <c r="C20" s="566" t="s">
        <v>53</v>
      </c>
      <c r="D20" s="567"/>
      <c r="E20" s="567"/>
      <c r="F20" s="567"/>
      <c r="G20" s="567"/>
      <c r="H20" s="567"/>
      <c r="I20" s="567"/>
      <c r="J20" s="567"/>
      <c r="K20" s="568"/>
      <c r="L20" s="241">
        <v>1</v>
      </c>
      <c r="M20" s="241">
        <v>4</v>
      </c>
      <c r="N20" s="493">
        <v>0</v>
      </c>
      <c r="O20" s="493"/>
      <c r="P20" s="496">
        <v>0</v>
      </c>
      <c r="Q20" s="496"/>
      <c r="R20" s="473">
        <f>R21</f>
        <v>1248137</v>
      </c>
      <c r="S20" s="473"/>
      <c r="T20" s="473">
        <f>T21</f>
        <v>1244535</v>
      </c>
      <c r="U20" s="473"/>
      <c r="V20" s="473">
        <f>V21</f>
        <v>1253065</v>
      </c>
      <c r="W20" s="473"/>
    </row>
    <row r="21" spans="1:23" ht="62.25" customHeight="1">
      <c r="A21" s="236"/>
      <c r="B21" s="253"/>
      <c r="C21" s="256"/>
      <c r="D21" s="465" t="s">
        <v>328</v>
      </c>
      <c r="E21" s="466"/>
      <c r="F21" s="466"/>
      <c r="G21" s="466"/>
      <c r="H21" s="466"/>
      <c r="I21" s="466"/>
      <c r="J21" s="466"/>
      <c r="K21" s="467"/>
      <c r="L21" s="242">
        <v>1</v>
      </c>
      <c r="M21" s="242">
        <v>4</v>
      </c>
      <c r="N21" s="472">
        <v>5800000000</v>
      </c>
      <c r="O21" s="472"/>
      <c r="P21" s="470">
        <v>0</v>
      </c>
      <c r="Q21" s="470"/>
      <c r="R21" s="464">
        <f>R22</f>
        <v>1248137</v>
      </c>
      <c r="S21" s="464"/>
      <c r="T21" s="464">
        <f>T22</f>
        <v>1244535</v>
      </c>
      <c r="U21" s="464"/>
      <c r="V21" s="464">
        <f>V22</f>
        <v>1253065</v>
      </c>
      <c r="W21" s="464"/>
    </row>
    <row r="22" spans="1:23" ht="17.45" customHeight="1">
      <c r="A22" s="302"/>
      <c r="B22" s="306"/>
      <c r="C22" s="301"/>
      <c r="D22" s="298"/>
      <c r="E22" s="465" t="s">
        <v>332</v>
      </c>
      <c r="F22" s="466"/>
      <c r="G22" s="466"/>
      <c r="H22" s="466"/>
      <c r="I22" s="466"/>
      <c r="J22" s="466"/>
      <c r="K22" s="467"/>
      <c r="L22" s="305">
        <v>1</v>
      </c>
      <c r="M22" s="305">
        <v>4</v>
      </c>
      <c r="N22" s="472">
        <v>5840000000</v>
      </c>
      <c r="O22" s="472"/>
      <c r="P22" s="470">
        <v>0</v>
      </c>
      <c r="Q22" s="470"/>
      <c r="R22" s="464">
        <f>R23</f>
        <v>1248137</v>
      </c>
      <c r="S22" s="464"/>
      <c r="T22" s="464">
        <f>T23</f>
        <v>1244535</v>
      </c>
      <c r="U22" s="464"/>
      <c r="V22" s="464">
        <f>V23</f>
        <v>1253065</v>
      </c>
      <c r="W22" s="464"/>
    </row>
    <row r="23" spans="1:23" ht="30.6" customHeight="1">
      <c r="A23" s="236"/>
      <c r="B23" s="253"/>
      <c r="C23" s="255"/>
      <c r="D23" s="240"/>
      <c r="E23" s="465" t="s">
        <v>309</v>
      </c>
      <c r="F23" s="466"/>
      <c r="G23" s="466"/>
      <c r="H23" s="466"/>
      <c r="I23" s="466"/>
      <c r="J23" s="466"/>
      <c r="K23" s="467"/>
      <c r="L23" s="242">
        <v>1</v>
      </c>
      <c r="M23" s="242">
        <v>4</v>
      </c>
      <c r="N23" s="472">
        <v>5840500000</v>
      </c>
      <c r="O23" s="472"/>
      <c r="P23" s="470">
        <v>0</v>
      </c>
      <c r="Q23" s="470"/>
      <c r="R23" s="464">
        <f>R24+R34+R32+R30</f>
        <v>1248137</v>
      </c>
      <c r="S23" s="464"/>
      <c r="T23" s="464">
        <f>T24+T34+T32+T30</f>
        <v>1244535</v>
      </c>
      <c r="U23" s="464"/>
      <c r="V23" s="464">
        <f>V24+V34+V32+V30</f>
        <v>1253065</v>
      </c>
      <c r="W23" s="464"/>
    </row>
    <row r="24" spans="1:23" ht="25.15" customHeight="1">
      <c r="A24" s="236"/>
      <c r="B24" s="253"/>
      <c r="C24" s="255"/>
      <c r="D24" s="255"/>
      <c r="E24" s="471" t="s">
        <v>373</v>
      </c>
      <c r="F24" s="471"/>
      <c r="G24" s="471"/>
      <c r="H24" s="471"/>
      <c r="I24" s="471"/>
      <c r="J24" s="471"/>
      <c r="K24" s="471"/>
      <c r="L24" s="242">
        <v>1</v>
      </c>
      <c r="M24" s="242">
        <v>4</v>
      </c>
      <c r="N24" s="472">
        <v>5840510020</v>
      </c>
      <c r="O24" s="472"/>
      <c r="P24" s="470">
        <v>0</v>
      </c>
      <c r="Q24" s="470"/>
      <c r="R24" s="464">
        <f>R25+R26+R28</f>
        <v>887430</v>
      </c>
      <c r="S24" s="464"/>
      <c r="T24" s="464">
        <f>T25+T26+T28</f>
        <v>887430</v>
      </c>
      <c r="U24" s="464"/>
      <c r="V24" s="464">
        <f>V25+V26+V28</f>
        <v>887430</v>
      </c>
      <c r="W24" s="464"/>
    </row>
    <row r="25" spans="1:23" ht="25.5" customHeight="1">
      <c r="A25" s="236"/>
      <c r="B25" s="253"/>
      <c r="C25" s="255"/>
      <c r="D25" s="255"/>
      <c r="E25" s="244"/>
      <c r="F25" s="471" t="s">
        <v>70</v>
      </c>
      <c r="G25" s="471"/>
      <c r="H25" s="471"/>
      <c r="I25" s="471"/>
      <c r="J25" s="471"/>
      <c r="K25" s="471"/>
      <c r="L25" s="242">
        <v>1</v>
      </c>
      <c r="M25" s="242">
        <v>4</v>
      </c>
      <c r="N25" s="472">
        <v>5840510020</v>
      </c>
      <c r="O25" s="472"/>
      <c r="P25" s="470">
        <v>120</v>
      </c>
      <c r="Q25" s="470"/>
      <c r="R25" s="464">
        <f>'прил 8'!Q27</f>
        <v>605430</v>
      </c>
      <c r="S25" s="464"/>
      <c r="T25" s="464">
        <f>'прил 8'!R27</f>
        <v>605430</v>
      </c>
      <c r="U25" s="464"/>
      <c r="V25" s="246">
        <f>'прил 8'!S27</f>
        <v>605430</v>
      </c>
      <c r="W25" s="252"/>
    </row>
    <row r="26" spans="1:23" ht="12.75" customHeight="1">
      <c r="A26" s="513"/>
      <c r="B26" s="525"/>
      <c r="C26" s="530"/>
      <c r="D26" s="530"/>
      <c r="E26" s="548"/>
      <c r="F26" s="471" t="s">
        <v>73</v>
      </c>
      <c r="G26" s="471"/>
      <c r="H26" s="471"/>
      <c r="I26" s="471"/>
      <c r="J26" s="471"/>
      <c r="K26" s="471"/>
      <c r="L26" s="529">
        <v>1</v>
      </c>
      <c r="M26" s="529">
        <v>4</v>
      </c>
      <c r="N26" s="472">
        <v>5840510020</v>
      </c>
      <c r="O26" s="472"/>
      <c r="P26" s="470">
        <v>240</v>
      </c>
      <c r="Q26" s="470"/>
      <c r="R26" s="464">
        <f>'прил 8'!Q30</f>
        <v>280000</v>
      </c>
      <c r="S26" s="464"/>
      <c r="T26" s="464">
        <f>'прил 8'!R30</f>
        <v>280000</v>
      </c>
      <c r="U26" s="464"/>
      <c r="V26" s="464">
        <f>'прил 8'!S30</f>
        <v>280000</v>
      </c>
      <c r="W26" s="252"/>
    </row>
    <row r="27" spans="1:23" ht="27.75" customHeight="1">
      <c r="A27" s="513"/>
      <c r="B27" s="525"/>
      <c r="C27" s="530"/>
      <c r="D27" s="530"/>
      <c r="E27" s="548"/>
      <c r="F27" s="471"/>
      <c r="G27" s="471"/>
      <c r="H27" s="471"/>
      <c r="I27" s="471"/>
      <c r="J27" s="471"/>
      <c r="K27" s="471"/>
      <c r="L27" s="529"/>
      <c r="M27" s="529"/>
      <c r="N27" s="472"/>
      <c r="O27" s="472"/>
      <c r="P27" s="470"/>
      <c r="Q27" s="470"/>
      <c r="R27" s="464"/>
      <c r="S27" s="464"/>
      <c r="T27" s="464"/>
      <c r="U27" s="464"/>
      <c r="V27" s="464"/>
      <c r="W27" s="252"/>
    </row>
    <row r="28" spans="1:23" ht="21" customHeight="1">
      <c r="A28" s="236"/>
      <c r="B28" s="253"/>
      <c r="C28" s="255"/>
      <c r="D28" s="255"/>
      <c r="E28" s="244"/>
      <c r="F28" s="471" t="s">
        <v>191</v>
      </c>
      <c r="G28" s="471"/>
      <c r="H28" s="471"/>
      <c r="I28" s="471"/>
      <c r="J28" s="471"/>
      <c r="K28" s="471"/>
      <c r="L28" s="242">
        <v>1</v>
      </c>
      <c r="M28" s="242">
        <v>4</v>
      </c>
      <c r="N28" s="468">
        <v>5840510020</v>
      </c>
      <c r="O28" s="469"/>
      <c r="P28" s="470">
        <v>850</v>
      </c>
      <c r="Q28" s="470"/>
      <c r="R28" s="464">
        <f>'прил 8'!Q33</f>
        <v>2000</v>
      </c>
      <c r="S28" s="464"/>
      <c r="T28" s="464">
        <f>'прил 8'!R33</f>
        <v>2000</v>
      </c>
      <c r="U28" s="464"/>
      <c r="V28" s="246">
        <f>'прил 8'!S33</f>
        <v>2000</v>
      </c>
      <c r="W28" s="252"/>
    </row>
    <row r="29" spans="1:23" ht="72" customHeight="1">
      <c r="A29" s="343"/>
      <c r="B29" s="345"/>
      <c r="C29" s="344"/>
      <c r="D29" s="344"/>
      <c r="E29" s="347"/>
      <c r="F29" s="465" t="s">
        <v>362</v>
      </c>
      <c r="G29" s="466"/>
      <c r="H29" s="466"/>
      <c r="I29" s="466"/>
      <c r="J29" s="466"/>
      <c r="K29" s="467"/>
      <c r="L29" s="346">
        <v>1</v>
      </c>
      <c r="M29" s="346">
        <v>4</v>
      </c>
      <c r="N29" s="468" t="s">
        <v>363</v>
      </c>
      <c r="O29" s="469"/>
      <c r="P29" s="470">
        <v>0</v>
      </c>
      <c r="Q29" s="470"/>
      <c r="R29" s="464">
        <f>R30</f>
        <v>14500</v>
      </c>
      <c r="S29" s="464"/>
      <c r="T29" s="464">
        <f>T30</f>
        <v>14500</v>
      </c>
      <c r="U29" s="464"/>
      <c r="V29" s="464">
        <f>V30</f>
        <v>14500</v>
      </c>
      <c r="W29" s="464"/>
    </row>
    <row r="30" spans="1:23" ht="21" customHeight="1">
      <c r="A30" s="343"/>
      <c r="B30" s="345"/>
      <c r="C30" s="344"/>
      <c r="D30" s="344"/>
      <c r="E30" s="347"/>
      <c r="F30" s="471" t="s">
        <v>46</v>
      </c>
      <c r="G30" s="471"/>
      <c r="H30" s="471"/>
      <c r="I30" s="471"/>
      <c r="J30" s="471"/>
      <c r="K30" s="471"/>
      <c r="L30" s="346">
        <v>1</v>
      </c>
      <c r="M30" s="346">
        <v>4</v>
      </c>
      <c r="N30" s="468" t="s">
        <v>363</v>
      </c>
      <c r="O30" s="469"/>
      <c r="P30" s="470">
        <v>540</v>
      </c>
      <c r="Q30" s="470"/>
      <c r="R30" s="464">
        <f>'прил 8'!Q36</f>
        <v>14500</v>
      </c>
      <c r="S30" s="464"/>
      <c r="T30" s="464">
        <f>'прил 8'!R36</f>
        <v>14500</v>
      </c>
      <c r="U30" s="464"/>
      <c r="V30" s="342">
        <f>'прил 8'!S36</f>
        <v>14500</v>
      </c>
      <c r="W30" s="252"/>
    </row>
    <row r="31" spans="1:23" ht="94.9" customHeight="1">
      <c r="A31" s="326"/>
      <c r="B31" s="327"/>
      <c r="C31" s="323"/>
      <c r="D31" s="323"/>
      <c r="E31" s="324"/>
      <c r="F31" s="465" t="s">
        <v>377</v>
      </c>
      <c r="G31" s="466"/>
      <c r="H31" s="466"/>
      <c r="I31" s="466"/>
      <c r="J31" s="466"/>
      <c r="K31" s="467"/>
      <c r="L31" s="325">
        <v>1</v>
      </c>
      <c r="M31" s="325">
        <v>4</v>
      </c>
      <c r="N31" s="468" t="s">
        <v>378</v>
      </c>
      <c r="O31" s="469"/>
      <c r="P31" s="470">
        <v>0</v>
      </c>
      <c r="Q31" s="470"/>
      <c r="R31" s="464">
        <f>R32</f>
        <v>9136</v>
      </c>
      <c r="S31" s="464"/>
      <c r="T31" s="464">
        <f>T32</f>
        <v>9136</v>
      </c>
      <c r="U31" s="464"/>
      <c r="V31" s="464">
        <f>V32</f>
        <v>9136</v>
      </c>
      <c r="W31" s="464"/>
    </row>
    <row r="32" spans="1:23" ht="21" customHeight="1">
      <c r="A32" s="236"/>
      <c r="B32" s="253"/>
      <c r="C32" s="255"/>
      <c r="D32" s="255"/>
      <c r="E32" s="244"/>
      <c r="F32" s="471" t="s">
        <v>46</v>
      </c>
      <c r="G32" s="471"/>
      <c r="H32" s="471"/>
      <c r="I32" s="471"/>
      <c r="J32" s="471"/>
      <c r="K32" s="471"/>
      <c r="L32" s="242">
        <v>1</v>
      </c>
      <c r="M32" s="242">
        <v>4</v>
      </c>
      <c r="N32" s="468" t="s">
        <v>378</v>
      </c>
      <c r="O32" s="469"/>
      <c r="P32" s="470">
        <v>540</v>
      </c>
      <c r="Q32" s="470"/>
      <c r="R32" s="464">
        <f>'прил 8'!Q38</f>
        <v>9136</v>
      </c>
      <c r="S32" s="464"/>
      <c r="T32" s="464">
        <f>'прил 8'!R38</f>
        <v>9136</v>
      </c>
      <c r="U32" s="464"/>
      <c r="V32" s="246">
        <f>'прил 8'!S38</f>
        <v>9136</v>
      </c>
      <c r="W32" s="252"/>
    </row>
    <row r="33" spans="1:23" ht="96" customHeight="1">
      <c r="A33" s="236"/>
      <c r="B33" s="253"/>
      <c r="C33" s="228"/>
      <c r="D33" s="228"/>
      <c r="E33" s="243"/>
      <c r="F33" s="465" t="s">
        <v>364</v>
      </c>
      <c r="G33" s="466"/>
      <c r="H33" s="466"/>
      <c r="I33" s="466"/>
      <c r="J33" s="466"/>
      <c r="K33" s="467"/>
      <c r="L33" s="242">
        <v>1</v>
      </c>
      <c r="M33" s="242">
        <v>4</v>
      </c>
      <c r="N33" s="472" t="s">
        <v>374</v>
      </c>
      <c r="O33" s="472"/>
      <c r="P33" s="245"/>
      <c r="Q33" s="245">
        <v>0</v>
      </c>
      <c r="R33" s="464">
        <f>R34</f>
        <v>337071</v>
      </c>
      <c r="S33" s="464"/>
      <c r="T33" s="464">
        <f>T34</f>
        <v>333469</v>
      </c>
      <c r="U33" s="464"/>
      <c r="V33" s="464">
        <f>V34</f>
        <v>341999</v>
      </c>
      <c r="W33" s="464"/>
    </row>
    <row r="34" spans="1:23" ht="16.5" customHeight="1">
      <c r="A34" s="236"/>
      <c r="B34" s="253"/>
      <c r="C34" s="255"/>
      <c r="D34" s="255"/>
      <c r="E34" s="244"/>
      <c r="F34" s="471" t="s">
        <v>46</v>
      </c>
      <c r="G34" s="471"/>
      <c r="H34" s="471"/>
      <c r="I34" s="471"/>
      <c r="J34" s="471"/>
      <c r="K34" s="471"/>
      <c r="L34" s="242">
        <v>1</v>
      </c>
      <c r="M34" s="242">
        <v>4</v>
      </c>
      <c r="N34" s="472" t="s">
        <v>374</v>
      </c>
      <c r="O34" s="472"/>
      <c r="P34" s="470">
        <v>540</v>
      </c>
      <c r="Q34" s="470"/>
      <c r="R34" s="464">
        <f>'прил 8'!Q40</f>
        <v>337071</v>
      </c>
      <c r="S34" s="464"/>
      <c r="T34" s="464">
        <f>'прил 8'!R40</f>
        <v>333469</v>
      </c>
      <c r="U34" s="464"/>
      <c r="V34" s="246">
        <f>'прил 8'!S40</f>
        <v>341999</v>
      </c>
      <c r="W34" s="252"/>
    </row>
    <row r="35" spans="1:23" ht="36" customHeight="1">
      <c r="A35" s="236"/>
      <c r="B35" s="588" t="s">
        <v>198</v>
      </c>
      <c r="C35" s="567"/>
      <c r="D35" s="567"/>
      <c r="E35" s="567"/>
      <c r="F35" s="567"/>
      <c r="G35" s="567"/>
      <c r="H35" s="567"/>
      <c r="I35" s="567"/>
      <c r="J35" s="567"/>
      <c r="K35" s="568"/>
      <c r="L35" s="241">
        <v>1</v>
      </c>
      <c r="M35" s="241">
        <v>6</v>
      </c>
      <c r="N35" s="536">
        <v>0</v>
      </c>
      <c r="O35" s="537"/>
      <c r="P35" s="501">
        <v>0</v>
      </c>
      <c r="Q35" s="502"/>
      <c r="R35" s="487">
        <f>R37</f>
        <v>10543</v>
      </c>
      <c r="S35" s="488"/>
      <c r="T35" s="487">
        <f>T37</f>
        <v>10543</v>
      </c>
      <c r="U35" s="488"/>
      <c r="V35" s="487">
        <f>V37</f>
        <v>10543</v>
      </c>
      <c r="W35" s="488"/>
    </row>
    <row r="36" spans="1:23" ht="66.75" customHeight="1">
      <c r="A36" s="316"/>
      <c r="B36" s="317"/>
      <c r="C36" s="256"/>
      <c r="D36" s="465" t="s">
        <v>328</v>
      </c>
      <c r="E36" s="466"/>
      <c r="F36" s="466"/>
      <c r="G36" s="466"/>
      <c r="H36" s="466"/>
      <c r="I36" s="466"/>
      <c r="J36" s="466"/>
      <c r="K36" s="467"/>
      <c r="L36" s="318">
        <v>1</v>
      </c>
      <c r="M36" s="318">
        <v>6</v>
      </c>
      <c r="N36" s="472">
        <v>5800000000</v>
      </c>
      <c r="O36" s="472"/>
      <c r="P36" s="470">
        <v>0</v>
      </c>
      <c r="Q36" s="470"/>
      <c r="R36" s="464">
        <f>R37</f>
        <v>10543</v>
      </c>
      <c r="S36" s="464"/>
      <c r="T36" s="464">
        <f>T37</f>
        <v>10543</v>
      </c>
      <c r="U36" s="464"/>
      <c r="V36" s="464">
        <f>V37</f>
        <v>10543</v>
      </c>
      <c r="W36" s="464"/>
    </row>
    <row r="37" spans="1:23" ht="17.45" customHeight="1">
      <c r="A37" s="302"/>
      <c r="B37" s="306"/>
      <c r="C37" s="301"/>
      <c r="D37" s="298"/>
      <c r="E37" s="465" t="s">
        <v>332</v>
      </c>
      <c r="F37" s="466"/>
      <c r="G37" s="466"/>
      <c r="H37" s="466"/>
      <c r="I37" s="466"/>
      <c r="J37" s="466"/>
      <c r="K37" s="467"/>
      <c r="L37" s="305">
        <v>1</v>
      </c>
      <c r="M37" s="305">
        <v>6</v>
      </c>
      <c r="N37" s="472">
        <v>5840000000</v>
      </c>
      <c r="O37" s="472"/>
      <c r="P37" s="470">
        <v>0</v>
      </c>
      <c r="Q37" s="470"/>
      <c r="R37" s="464">
        <f>R38</f>
        <v>10543</v>
      </c>
      <c r="S37" s="464"/>
      <c r="T37" s="464">
        <f>T38</f>
        <v>10543</v>
      </c>
      <c r="U37" s="464"/>
      <c r="V37" s="464">
        <f>V38</f>
        <v>10543</v>
      </c>
      <c r="W37" s="464"/>
    </row>
    <row r="38" spans="1:23" ht="27" customHeight="1">
      <c r="A38" s="236"/>
      <c r="B38" s="253"/>
      <c r="C38" s="255"/>
      <c r="D38" s="471" t="s">
        <v>309</v>
      </c>
      <c r="E38" s="471"/>
      <c r="F38" s="471"/>
      <c r="G38" s="471"/>
      <c r="H38" s="471"/>
      <c r="I38" s="471"/>
      <c r="J38" s="471"/>
      <c r="K38" s="471"/>
      <c r="L38" s="242">
        <v>1</v>
      </c>
      <c r="M38" s="242">
        <v>6</v>
      </c>
      <c r="N38" s="472">
        <v>5840500000</v>
      </c>
      <c r="O38" s="472"/>
      <c r="P38" s="470">
        <v>0</v>
      </c>
      <c r="Q38" s="470"/>
      <c r="R38" s="464">
        <f>R39</f>
        <v>10543</v>
      </c>
      <c r="S38" s="464"/>
      <c r="T38" s="464">
        <f>T39</f>
        <v>10543</v>
      </c>
      <c r="U38" s="464"/>
      <c r="V38" s="464">
        <f>V39</f>
        <v>10543</v>
      </c>
      <c r="W38" s="464"/>
    </row>
    <row r="39" spans="1:23" ht="73.150000000000006" customHeight="1">
      <c r="A39" s="236"/>
      <c r="B39" s="253"/>
      <c r="C39" s="228"/>
      <c r="D39" s="228"/>
      <c r="E39" s="243"/>
      <c r="F39" s="465" t="s">
        <v>365</v>
      </c>
      <c r="G39" s="466"/>
      <c r="H39" s="466"/>
      <c r="I39" s="466"/>
      <c r="J39" s="466"/>
      <c r="K39" s="467"/>
      <c r="L39" s="242">
        <v>1</v>
      </c>
      <c r="M39" s="242">
        <v>6</v>
      </c>
      <c r="N39" s="468" t="s">
        <v>375</v>
      </c>
      <c r="O39" s="469"/>
      <c r="P39" s="245"/>
      <c r="Q39" s="245">
        <v>0</v>
      </c>
      <c r="R39" s="499">
        <f>R40</f>
        <v>10543</v>
      </c>
      <c r="S39" s="500"/>
      <c r="T39" s="499">
        <f>T40</f>
        <v>10543</v>
      </c>
      <c r="U39" s="500"/>
      <c r="V39" s="499">
        <f>V40</f>
        <v>10543</v>
      </c>
      <c r="W39" s="500"/>
    </row>
    <row r="40" spans="1:23" ht="13.5" customHeight="1">
      <c r="A40" s="236"/>
      <c r="B40" s="253"/>
      <c r="C40" s="255"/>
      <c r="D40" s="255"/>
      <c r="E40" s="244"/>
      <c r="F40" s="465" t="s">
        <v>46</v>
      </c>
      <c r="G40" s="466"/>
      <c r="H40" s="466"/>
      <c r="I40" s="466"/>
      <c r="J40" s="466"/>
      <c r="K40" s="467"/>
      <c r="L40" s="242">
        <v>1</v>
      </c>
      <c r="M40" s="242">
        <v>6</v>
      </c>
      <c r="N40" s="468" t="s">
        <v>375</v>
      </c>
      <c r="O40" s="469"/>
      <c r="P40" s="470">
        <v>540</v>
      </c>
      <c r="Q40" s="470"/>
      <c r="R40" s="464">
        <f>'прил 8'!Q46</f>
        <v>10543</v>
      </c>
      <c r="S40" s="464"/>
      <c r="T40" s="464">
        <f>'прил 8'!R46</f>
        <v>10543</v>
      </c>
      <c r="U40" s="464"/>
      <c r="V40" s="246">
        <f>'прил 8'!S46</f>
        <v>10543</v>
      </c>
      <c r="W40" s="252"/>
    </row>
    <row r="41" spans="1:23" ht="13.5" customHeight="1">
      <c r="A41" s="386"/>
      <c r="B41" s="385"/>
      <c r="C41" s="391"/>
      <c r="D41" s="391"/>
      <c r="E41" s="389"/>
      <c r="F41" s="382"/>
      <c r="G41" s="382"/>
      <c r="H41" s="583" t="s">
        <v>392</v>
      </c>
      <c r="I41" s="583"/>
      <c r="J41" s="583"/>
      <c r="K41" s="583"/>
      <c r="L41" s="387">
        <v>1</v>
      </c>
      <c r="M41" s="387">
        <v>7</v>
      </c>
      <c r="N41" s="483">
        <v>0</v>
      </c>
      <c r="O41" s="483"/>
      <c r="P41" s="392"/>
      <c r="Q41" s="392">
        <v>0</v>
      </c>
      <c r="R41" s="482">
        <f>R42</f>
        <v>112100</v>
      </c>
      <c r="S41" s="482"/>
      <c r="T41" s="482">
        <v>0</v>
      </c>
      <c r="U41" s="482"/>
      <c r="V41" s="383">
        <v>0</v>
      </c>
      <c r="W41" s="393"/>
    </row>
    <row r="42" spans="1:23" ht="13.5" customHeight="1">
      <c r="A42" s="386"/>
      <c r="B42" s="385"/>
      <c r="C42" s="391"/>
      <c r="D42" s="391"/>
      <c r="E42" s="389"/>
      <c r="F42" s="382"/>
      <c r="G42" s="382"/>
      <c r="H42" s="578" t="s">
        <v>393</v>
      </c>
      <c r="I42" s="578"/>
      <c r="J42" s="578"/>
      <c r="K42" s="578"/>
      <c r="L42" s="388">
        <v>1</v>
      </c>
      <c r="M42" s="388">
        <v>7</v>
      </c>
      <c r="N42" s="484">
        <v>7700000000</v>
      </c>
      <c r="O42" s="484"/>
      <c r="P42" s="390"/>
      <c r="Q42" s="390">
        <v>0</v>
      </c>
      <c r="R42" s="481">
        <f>R43</f>
        <v>112100</v>
      </c>
      <c r="S42" s="481"/>
      <c r="T42" s="481">
        <v>0</v>
      </c>
      <c r="U42" s="481"/>
      <c r="V42" s="384">
        <v>0</v>
      </c>
      <c r="W42" s="393"/>
    </row>
    <row r="43" spans="1:23" ht="13.5" customHeight="1">
      <c r="A43" s="386"/>
      <c r="B43" s="385"/>
      <c r="C43" s="391"/>
      <c r="D43" s="391"/>
      <c r="E43" s="389"/>
      <c r="F43" s="382"/>
      <c r="G43" s="382"/>
      <c r="H43" s="578" t="s">
        <v>394</v>
      </c>
      <c r="I43" s="578"/>
      <c r="J43" s="578"/>
      <c r="K43" s="578"/>
      <c r="L43" s="388">
        <v>1</v>
      </c>
      <c r="M43" s="388">
        <v>7</v>
      </c>
      <c r="N43" s="484">
        <v>7730000000</v>
      </c>
      <c r="O43" s="484"/>
      <c r="P43" s="390"/>
      <c r="Q43" s="390">
        <v>0</v>
      </c>
      <c r="R43" s="481">
        <f>R44</f>
        <v>112100</v>
      </c>
      <c r="S43" s="481"/>
      <c r="T43" s="481">
        <v>0</v>
      </c>
      <c r="U43" s="481"/>
      <c r="V43" s="384">
        <v>0</v>
      </c>
      <c r="W43" s="393"/>
    </row>
    <row r="44" spans="1:23" ht="13.5" customHeight="1">
      <c r="A44" s="386"/>
      <c r="B44" s="385"/>
      <c r="C44" s="391"/>
      <c r="D44" s="391"/>
      <c r="E44" s="389"/>
      <c r="F44" s="382"/>
      <c r="G44" s="382"/>
      <c r="H44" s="578" t="s">
        <v>395</v>
      </c>
      <c r="I44" s="578"/>
      <c r="J44" s="578"/>
      <c r="K44" s="578"/>
      <c r="L44" s="388">
        <v>1</v>
      </c>
      <c r="M44" s="388">
        <v>7</v>
      </c>
      <c r="N44" s="484">
        <v>7730010050</v>
      </c>
      <c r="O44" s="484"/>
      <c r="P44" s="390"/>
      <c r="Q44" s="390">
        <v>800</v>
      </c>
      <c r="R44" s="481">
        <f>R45</f>
        <v>112100</v>
      </c>
      <c r="S44" s="481"/>
      <c r="T44" s="481">
        <v>0</v>
      </c>
      <c r="U44" s="481"/>
      <c r="V44" s="384">
        <v>0</v>
      </c>
      <c r="W44" s="393"/>
    </row>
    <row r="45" spans="1:23" ht="13.5" customHeight="1">
      <c r="A45" s="386"/>
      <c r="B45" s="385"/>
      <c r="C45" s="391"/>
      <c r="D45" s="391"/>
      <c r="E45" s="389"/>
      <c r="F45" s="382"/>
      <c r="G45" s="382"/>
      <c r="H45" s="578" t="s">
        <v>396</v>
      </c>
      <c r="I45" s="578"/>
      <c r="J45" s="578"/>
      <c r="K45" s="578"/>
      <c r="L45" s="388">
        <v>1</v>
      </c>
      <c r="M45" s="388">
        <v>7</v>
      </c>
      <c r="N45" s="484">
        <v>7730010050</v>
      </c>
      <c r="O45" s="484"/>
      <c r="P45" s="390"/>
      <c r="Q45" s="390">
        <v>880</v>
      </c>
      <c r="R45" s="481">
        <f>'прил 8'!Q51</f>
        <v>112100</v>
      </c>
      <c r="S45" s="481"/>
      <c r="T45" s="481">
        <v>0</v>
      </c>
      <c r="U45" s="481"/>
      <c r="V45" s="384">
        <v>0</v>
      </c>
      <c r="W45" s="393"/>
    </row>
    <row r="46" spans="1:23" ht="13.5" customHeight="1">
      <c r="A46" s="236"/>
      <c r="B46" s="253"/>
      <c r="C46" s="585" t="s">
        <v>207</v>
      </c>
      <c r="D46" s="586"/>
      <c r="E46" s="586"/>
      <c r="F46" s="586"/>
      <c r="G46" s="586"/>
      <c r="H46" s="586"/>
      <c r="I46" s="586"/>
      <c r="J46" s="586"/>
      <c r="K46" s="587"/>
      <c r="L46" s="304">
        <v>1</v>
      </c>
      <c r="M46" s="304">
        <v>13</v>
      </c>
      <c r="N46" s="584">
        <v>0</v>
      </c>
      <c r="O46" s="584"/>
      <c r="P46" s="303"/>
      <c r="Q46" s="119">
        <v>0</v>
      </c>
      <c r="R46" s="473">
        <f>R50</f>
        <v>2000</v>
      </c>
      <c r="S46" s="473"/>
      <c r="T46" s="473">
        <f>T50</f>
        <v>2500</v>
      </c>
      <c r="U46" s="473"/>
      <c r="V46" s="311">
        <f>V50</f>
        <v>2500</v>
      </c>
      <c r="W46" s="254"/>
    </row>
    <row r="47" spans="1:23" ht="60.75" customHeight="1">
      <c r="A47" s="316"/>
      <c r="B47" s="317"/>
      <c r="C47" s="256"/>
      <c r="D47" s="465" t="s">
        <v>328</v>
      </c>
      <c r="E47" s="466"/>
      <c r="F47" s="466"/>
      <c r="G47" s="466"/>
      <c r="H47" s="466"/>
      <c r="I47" s="466"/>
      <c r="J47" s="466"/>
      <c r="K47" s="467"/>
      <c r="L47" s="318">
        <v>1</v>
      </c>
      <c r="M47" s="318">
        <v>13</v>
      </c>
      <c r="N47" s="472">
        <v>5800000000</v>
      </c>
      <c r="O47" s="472"/>
      <c r="P47" s="470">
        <v>0</v>
      </c>
      <c r="Q47" s="470"/>
      <c r="R47" s="464">
        <f>R48</f>
        <v>2000</v>
      </c>
      <c r="S47" s="464"/>
      <c r="T47" s="464">
        <f>T48</f>
        <v>2500</v>
      </c>
      <c r="U47" s="464"/>
      <c r="V47" s="464">
        <f>V48</f>
        <v>2500</v>
      </c>
      <c r="W47" s="464"/>
    </row>
    <row r="48" spans="1:23" ht="17.45" customHeight="1">
      <c r="A48" s="302"/>
      <c r="B48" s="306"/>
      <c r="C48" s="301"/>
      <c r="D48" s="298"/>
      <c r="E48" s="465" t="s">
        <v>332</v>
      </c>
      <c r="F48" s="466"/>
      <c r="G48" s="466"/>
      <c r="H48" s="466"/>
      <c r="I48" s="466"/>
      <c r="J48" s="466"/>
      <c r="K48" s="467"/>
      <c r="L48" s="305">
        <v>1</v>
      </c>
      <c r="M48" s="305">
        <v>13</v>
      </c>
      <c r="N48" s="472">
        <v>5840000000</v>
      </c>
      <c r="O48" s="472"/>
      <c r="P48" s="470">
        <v>0</v>
      </c>
      <c r="Q48" s="470"/>
      <c r="R48" s="464">
        <f>R49</f>
        <v>2000</v>
      </c>
      <c r="S48" s="464"/>
      <c r="T48" s="464">
        <f>T49</f>
        <v>2500</v>
      </c>
      <c r="U48" s="464"/>
      <c r="V48" s="464">
        <f>V49</f>
        <v>2500</v>
      </c>
      <c r="W48" s="464"/>
    </row>
    <row r="49" spans="1:23" ht="27" customHeight="1">
      <c r="A49" s="302"/>
      <c r="B49" s="306"/>
      <c r="C49" s="301"/>
      <c r="D49" s="471" t="s">
        <v>309</v>
      </c>
      <c r="E49" s="471"/>
      <c r="F49" s="471"/>
      <c r="G49" s="471"/>
      <c r="H49" s="471"/>
      <c r="I49" s="471"/>
      <c r="J49" s="471"/>
      <c r="K49" s="471"/>
      <c r="L49" s="305">
        <v>1</v>
      </c>
      <c r="M49" s="305">
        <v>13</v>
      </c>
      <c r="N49" s="472">
        <v>5840500000</v>
      </c>
      <c r="O49" s="472"/>
      <c r="P49" s="470">
        <v>0</v>
      </c>
      <c r="Q49" s="470"/>
      <c r="R49" s="464">
        <f>R50</f>
        <v>2000</v>
      </c>
      <c r="S49" s="464"/>
      <c r="T49" s="464">
        <f>T50</f>
        <v>2500</v>
      </c>
      <c r="U49" s="464"/>
      <c r="V49" s="464">
        <f>V50</f>
        <v>2500</v>
      </c>
      <c r="W49" s="464"/>
    </row>
    <row r="50" spans="1:23" ht="22.15" customHeight="1">
      <c r="A50" s="236"/>
      <c r="B50" s="253"/>
      <c r="C50" s="539" t="s">
        <v>208</v>
      </c>
      <c r="D50" s="539"/>
      <c r="E50" s="539"/>
      <c r="F50" s="539"/>
      <c r="G50" s="539"/>
      <c r="H50" s="539"/>
      <c r="I50" s="539"/>
      <c r="J50" s="539"/>
      <c r="K50" s="539"/>
      <c r="L50" s="242">
        <v>1</v>
      </c>
      <c r="M50" s="242">
        <v>13</v>
      </c>
      <c r="N50" s="523">
        <v>5840595100</v>
      </c>
      <c r="O50" s="523"/>
      <c r="P50" s="245"/>
      <c r="Q50" s="120">
        <v>0</v>
      </c>
      <c r="R50" s="499">
        <f>R51</f>
        <v>2000</v>
      </c>
      <c r="S50" s="500"/>
      <c r="T50" s="464">
        <f>T51</f>
        <v>2500</v>
      </c>
      <c r="U50" s="464"/>
      <c r="V50" s="247">
        <f>V51</f>
        <v>2500</v>
      </c>
      <c r="W50" s="254"/>
    </row>
    <row r="51" spans="1:23" ht="13.15" customHeight="1">
      <c r="A51" s="236"/>
      <c r="B51" s="253"/>
      <c r="C51" s="539" t="s">
        <v>191</v>
      </c>
      <c r="D51" s="539"/>
      <c r="E51" s="539"/>
      <c r="F51" s="539"/>
      <c r="G51" s="539"/>
      <c r="H51" s="539"/>
      <c r="I51" s="539"/>
      <c r="J51" s="539"/>
      <c r="K51" s="539"/>
      <c r="L51" s="242">
        <v>1</v>
      </c>
      <c r="M51" s="242">
        <v>13</v>
      </c>
      <c r="N51" s="523">
        <v>5840595100</v>
      </c>
      <c r="O51" s="523"/>
      <c r="P51" s="245"/>
      <c r="Q51" s="120">
        <v>850</v>
      </c>
      <c r="R51" s="499">
        <f>'прил 8'!Q57</f>
        <v>2000</v>
      </c>
      <c r="S51" s="500"/>
      <c r="T51" s="464">
        <f>'прил 8'!R57</f>
        <v>2500</v>
      </c>
      <c r="U51" s="464"/>
      <c r="V51" s="247">
        <f>'прил 8'!S57</f>
        <v>2500</v>
      </c>
      <c r="W51" s="254"/>
    </row>
    <row r="52" spans="1:23" ht="20.25" customHeight="1">
      <c r="A52" s="236"/>
      <c r="B52" s="544" t="s">
        <v>54</v>
      </c>
      <c r="C52" s="545"/>
      <c r="D52" s="545"/>
      <c r="E52" s="545"/>
      <c r="F52" s="545"/>
      <c r="G52" s="545"/>
      <c r="H52" s="545"/>
      <c r="I52" s="545"/>
      <c r="J52" s="545"/>
      <c r="K52" s="545"/>
      <c r="L52" s="258">
        <v>2</v>
      </c>
      <c r="M52" s="258">
        <v>0</v>
      </c>
      <c r="N52" s="491">
        <v>0</v>
      </c>
      <c r="O52" s="491"/>
      <c r="P52" s="490">
        <v>0</v>
      </c>
      <c r="Q52" s="490"/>
      <c r="R52" s="489">
        <f>R53</f>
        <v>175076.24</v>
      </c>
      <c r="S52" s="489"/>
      <c r="T52" s="489">
        <f>T53</f>
        <v>192426.15000000002</v>
      </c>
      <c r="U52" s="489"/>
      <c r="V52" s="489">
        <f>V53</f>
        <v>199604.27</v>
      </c>
      <c r="W52" s="489"/>
    </row>
    <row r="53" spans="1:23" ht="23.25" customHeight="1">
      <c r="A53" s="236"/>
      <c r="B53" s="260"/>
      <c r="C53" s="541" t="s">
        <v>55</v>
      </c>
      <c r="D53" s="542"/>
      <c r="E53" s="542"/>
      <c r="F53" s="542"/>
      <c r="G53" s="542"/>
      <c r="H53" s="542"/>
      <c r="I53" s="542"/>
      <c r="J53" s="542"/>
      <c r="K53" s="543"/>
      <c r="L53" s="248">
        <v>2</v>
      </c>
      <c r="M53" s="248">
        <v>3</v>
      </c>
      <c r="N53" s="540">
        <v>0</v>
      </c>
      <c r="O53" s="540"/>
      <c r="P53" s="535">
        <v>0</v>
      </c>
      <c r="Q53" s="535"/>
      <c r="R53" s="473">
        <f>R54</f>
        <v>175076.24</v>
      </c>
      <c r="S53" s="473"/>
      <c r="T53" s="473">
        <f>T54</f>
        <v>192426.15000000002</v>
      </c>
      <c r="U53" s="473"/>
      <c r="V53" s="473">
        <f>V54</f>
        <v>199604.27</v>
      </c>
      <c r="W53" s="473"/>
    </row>
    <row r="54" spans="1:23" ht="57.6" customHeight="1">
      <c r="A54" s="236"/>
      <c r="B54" s="260"/>
      <c r="C54" s="255"/>
      <c r="D54" s="471" t="s">
        <v>328</v>
      </c>
      <c r="E54" s="471"/>
      <c r="F54" s="471"/>
      <c r="G54" s="471"/>
      <c r="H54" s="471"/>
      <c r="I54" s="471"/>
      <c r="J54" s="471"/>
      <c r="K54" s="471"/>
      <c r="L54" s="249">
        <v>2</v>
      </c>
      <c r="M54" s="249">
        <v>3</v>
      </c>
      <c r="N54" s="494">
        <v>5800000000</v>
      </c>
      <c r="O54" s="494"/>
      <c r="P54" s="495">
        <v>0</v>
      </c>
      <c r="Q54" s="495"/>
      <c r="R54" s="464">
        <f>R55</f>
        <v>175076.24</v>
      </c>
      <c r="S54" s="464"/>
      <c r="T54" s="464">
        <f>T55</f>
        <v>192426.15000000002</v>
      </c>
      <c r="U54" s="464"/>
      <c r="V54" s="464">
        <f>V55</f>
        <v>199604.27</v>
      </c>
      <c r="W54" s="464"/>
    </row>
    <row r="55" spans="1:23" ht="17.45" customHeight="1">
      <c r="A55" s="302"/>
      <c r="B55" s="306"/>
      <c r="C55" s="301"/>
      <c r="D55" s="298"/>
      <c r="E55" s="465" t="s">
        <v>332</v>
      </c>
      <c r="F55" s="466"/>
      <c r="G55" s="466"/>
      <c r="H55" s="466"/>
      <c r="I55" s="466"/>
      <c r="J55" s="466"/>
      <c r="K55" s="467"/>
      <c r="L55" s="305">
        <v>2</v>
      </c>
      <c r="M55" s="305">
        <v>3</v>
      </c>
      <c r="N55" s="472">
        <v>5840000000</v>
      </c>
      <c r="O55" s="472"/>
      <c r="P55" s="470">
        <v>0</v>
      </c>
      <c r="Q55" s="470"/>
      <c r="R55" s="464">
        <f>R56</f>
        <v>175076.24</v>
      </c>
      <c r="S55" s="464"/>
      <c r="T55" s="464">
        <f>T56</f>
        <v>192426.15000000002</v>
      </c>
      <c r="U55" s="464"/>
      <c r="V55" s="464">
        <f>V56</f>
        <v>199604.27</v>
      </c>
      <c r="W55" s="464"/>
    </row>
    <row r="56" spans="1:23" ht="36" customHeight="1">
      <c r="A56" s="236"/>
      <c r="B56" s="260"/>
      <c r="C56" s="255"/>
      <c r="D56" s="255"/>
      <c r="E56" s="571" t="s">
        <v>309</v>
      </c>
      <c r="F56" s="571"/>
      <c r="G56" s="571"/>
      <c r="H56" s="571"/>
      <c r="I56" s="571"/>
      <c r="J56" s="571"/>
      <c r="K56" s="571"/>
      <c r="L56" s="249">
        <v>2</v>
      </c>
      <c r="M56" s="249">
        <v>3</v>
      </c>
      <c r="N56" s="494">
        <v>5840500000</v>
      </c>
      <c r="O56" s="494"/>
      <c r="P56" s="495">
        <v>0</v>
      </c>
      <c r="Q56" s="495"/>
      <c r="R56" s="464">
        <f>R57</f>
        <v>175076.24</v>
      </c>
      <c r="S56" s="464"/>
      <c r="T56" s="464">
        <f>T57</f>
        <v>192426.15000000002</v>
      </c>
      <c r="U56" s="464"/>
      <c r="V56" s="464">
        <f>V57</f>
        <v>199604.27</v>
      </c>
      <c r="W56" s="464"/>
    </row>
    <row r="57" spans="1:23" ht="18.600000000000001" customHeight="1">
      <c r="A57" s="513"/>
      <c r="B57" s="538"/>
      <c r="C57" s="530"/>
      <c r="D57" s="530"/>
      <c r="E57" s="572" t="s">
        <v>299</v>
      </c>
      <c r="F57" s="573"/>
      <c r="G57" s="573"/>
      <c r="H57" s="573"/>
      <c r="I57" s="573"/>
      <c r="J57" s="573"/>
      <c r="K57" s="574"/>
      <c r="L57" s="524">
        <v>2</v>
      </c>
      <c r="M57" s="524">
        <v>3</v>
      </c>
      <c r="N57" s="494">
        <v>5840551180</v>
      </c>
      <c r="O57" s="494"/>
      <c r="P57" s="495">
        <v>0</v>
      </c>
      <c r="Q57" s="495"/>
      <c r="R57" s="464">
        <f>R59+R60</f>
        <v>175076.24</v>
      </c>
      <c r="S57" s="464"/>
      <c r="T57" s="464">
        <f>T59+T60</f>
        <v>192426.15000000002</v>
      </c>
      <c r="U57" s="464"/>
      <c r="V57" s="464">
        <f>V59+V60</f>
        <v>199604.27</v>
      </c>
      <c r="W57" s="252"/>
    </row>
    <row r="58" spans="1:23" ht="18" customHeight="1">
      <c r="A58" s="513"/>
      <c r="B58" s="538"/>
      <c r="C58" s="530"/>
      <c r="D58" s="530"/>
      <c r="E58" s="575"/>
      <c r="F58" s="576"/>
      <c r="G58" s="576"/>
      <c r="H58" s="576"/>
      <c r="I58" s="576"/>
      <c r="J58" s="576"/>
      <c r="K58" s="577"/>
      <c r="L58" s="524"/>
      <c r="M58" s="524"/>
      <c r="N58" s="494"/>
      <c r="O58" s="494"/>
      <c r="P58" s="495"/>
      <c r="Q58" s="495"/>
      <c r="R58" s="464"/>
      <c r="S58" s="464"/>
      <c r="T58" s="464"/>
      <c r="U58" s="464"/>
      <c r="V58" s="464"/>
      <c r="W58" s="252"/>
    </row>
    <row r="59" spans="1:23" ht="27.6" customHeight="1" thickBot="1">
      <c r="A59" s="236"/>
      <c r="B59" s="260"/>
      <c r="C59" s="255"/>
      <c r="D59" s="255"/>
      <c r="E59" s="255"/>
      <c r="F59" s="569" t="s">
        <v>70</v>
      </c>
      <c r="G59" s="569"/>
      <c r="H59" s="569"/>
      <c r="I59" s="569"/>
      <c r="J59" s="569"/>
      <c r="K59" s="570"/>
      <c r="L59" s="249">
        <v>2</v>
      </c>
      <c r="M59" s="249">
        <v>3</v>
      </c>
      <c r="N59" s="494">
        <v>5840551180</v>
      </c>
      <c r="O59" s="494"/>
      <c r="P59" s="495">
        <v>120</v>
      </c>
      <c r="Q59" s="495"/>
      <c r="R59" s="464">
        <f>'прил 8'!Q65</f>
        <v>174716.94</v>
      </c>
      <c r="S59" s="464"/>
      <c r="T59" s="464">
        <f>'прил 8'!R65</f>
        <v>188694.26</v>
      </c>
      <c r="U59" s="464"/>
      <c r="V59" s="246">
        <f>'прил 8'!S65</f>
        <v>196242.08</v>
      </c>
      <c r="W59" s="252"/>
    </row>
    <row r="60" spans="1:23" ht="13.5" customHeight="1">
      <c r="A60" s="513"/>
      <c r="B60" s="538"/>
      <c r="C60" s="530"/>
      <c r="D60" s="530"/>
      <c r="E60" s="530"/>
      <c r="F60" s="579" t="s">
        <v>73</v>
      </c>
      <c r="G60" s="579"/>
      <c r="H60" s="579"/>
      <c r="I60" s="579"/>
      <c r="J60" s="579"/>
      <c r="K60" s="580"/>
      <c r="L60" s="524">
        <v>2</v>
      </c>
      <c r="M60" s="524">
        <v>3</v>
      </c>
      <c r="N60" s="494">
        <v>5840551180</v>
      </c>
      <c r="O60" s="494"/>
      <c r="P60" s="495">
        <v>240</v>
      </c>
      <c r="Q60" s="495"/>
      <c r="R60" s="464">
        <f>'прил 8'!Q68</f>
        <v>359.3</v>
      </c>
      <c r="S60" s="464"/>
      <c r="T60" s="464">
        <f>'прил 8'!R68</f>
        <v>3731.89</v>
      </c>
      <c r="U60" s="464"/>
      <c r="V60" s="464">
        <f>'прил 8'!S68</f>
        <v>3362.19</v>
      </c>
      <c r="W60" s="252"/>
    </row>
    <row r="61" spans="1:23" ht="24" customHeight="1">
      <c r="A61" s="513"/>
      <c r="B61" s="546"/>
      <c r="C61" s="547"/>
      <c r="D61" s="547"/>
      <c r="E61" s="547"/>
      <c r="F61" s="581"/>
      <c r="G61" s="581"/>
      <c r="H61" s="581"/>
      <c r="I61" s="581"/>
      <c r="J61" s="581"/>
      <c r="K61" s="582"/>
      <c r="L61" s="524"/>
      <c r="M61" s="524"/>
      <c r="N61" s="494"/>
      <c r="O61" s="494"/>
      <c r="P61" s="495"/>
      <c r="Q61" s="495"/>
      <c r="R61" s="464"/>
      <c r="S61" s="464"/>
      <c r="T61" s="464"/>
      <c r="U61" s="464"/>
      <c r="V61" s="464"/>
      <c r="W61" s="252"/>
    </row>
    <row r="62" spans="1:23">
      <c r="A62" s="513"/>
      <c r="B62" s="526" t="s">
        <v>56</v>
      </c>
      <c r="C62" s="527"/>
      <c r="D62" s="527"/>
      <c r="E62" s="527"/>
      <c r="F62" s="527"/>
      <c r="G62" s="527"/>
      <c r="H62" s="527"/>
      <c r="I62" s="527"/>
      <c r="J62" s="527"/>
      <c r="K62" s="527"/>
      <c r="L62" s="518">
        <v>3</v>
      </c>
      <c r="M62" s="518">
        <v>0</v>
      </c>
      <c r="N62" s="493">
        <v>0</v>
      </c>
      <c r="O62" s="493"/>
      <c r="P62" s="496">
        <v>0</v>
      </c>
      <c r="Q62" s="496"/>
      <c r="R62" s="473">
        <f>R64</f>
        <v>10000</v>
      </c>
      <c r="S62" s="473"/>
      <c r="T62" s="473">
        <f>T64</f>
        <v>10000</v>
      </c>
      <c r="U62" s="473"/>
      <c r="V62" s="473">
        <f>V64</f>
        <v>10000</v>
      </c>
      <c r="W62" s="498"/>
    </row>
    <row r="63" spans="1:23" ht="13.5" customHeight="1">
      <c r="A63" s="513"/>
      <c r="B63" s="526"/>
      <c r="C63" s="527"/>
      <c r="D63" s="527"/>
      <c r="E63" s="527"/>
      <c r="F63" s="527"/>
      <c r="G63" s="527"/>
      <c r="H63" s="527"/>
      <c r="I63" s="527"/>
      <c r="J63" s="527"/>
      <c r="K63" s="527"/>
      <c r="L63" s="518"/>
      <c r="M63" s="518"/>
      <c r="N63" s="493"/>
      <c r="O63" s="493"/>
      <c r="P63" s="496"/>
      <c r="Q63" s="496"/>
      <c r="R63" s="473"/>
      <c r="S63" s="473"/>
      <c r="T63" s="473"/>
      <c r="U63" s="473"/>
      <c r="V63" s="473"/>
      <c r="W63" s="498"/>
    </row>
    <row r="64" spans="1:23" ht="42.6" customHeight="1">
      <c r="A64" s="236"/>
      <c r="B64" s="253"/>
      <c r="C64" s="527" t="s">
        <v>294</v>
      </c>
      <c r="D64" s="527"/>
      <c r="E64" s="527"/>
      <c r="F64" s="527"/>
      <c r="G64" s="527"/>
      <c r="H64" s="527"/>
      <c r="I64" s="527"/>
      <c r="J64" s="527"/>
      <c r="K64" s="527"/>
      <c r="L64" s="241">
        <v>3</v>
      </c>
      <c r="M64" s="241">
        <v>10</v>
      </c>
      <c r="N64" s="493">
        <v>0</v>
      </c>
      <c r="O64" s="493"/>
      <c r="P64" s="496">
        <v>0</v>
      </c>
      <c r="Q64" s="496"/>
      <c r="R64" s="473">
        <f>R65</f>
        <v>10000</v>
      </c>
      <c r="S64" s="473"/>
      <c r="T64" s="473">
        <f>T65</f>
        <v>10000</v>
      </c>
      <c r="U64" s="473"/>
      <c r="V64" s="473">
        <f>V65</f>
        <v>10000</v>
      </c>
      <c r="W64" s="498"/>
    </row>
    <row r="65" spans="1:23" ht="72.75" customHeight="1">
      <c r="A65" s="236"/>
      <c r="B65" s="253"/>
      <c r="C65" s="255"/>
      <c r="D65" s="471" t="s">
        <v>328</v>
      </c>
      <c r="E65" s="471"/>
      <c r="F65" s="471"/>
      <c r="G65" s="471"/>
      <c r="H65" s="471"/>
      <c r="I65" s="471"/>
      <c r="J65" s="471"/>
      <c r="K65" s="471"/>
      <c r="L65" s="242">
        <v>3</v>
      </c>
      <c r="M65" s="242">
        <v>10</v>
      </c>
      <c r="N65" s="472">
        <v>5800000000</v>
      </c>
      <c r="O65" s="472"/>
      <c r="P65" s="470">
        <v>0</v>
      </c>
      <c r="Q65" s="470"/>
      <c r="R65" s="464">
        <f>R67</f>
        <v>10000</v>
      </c>
      <c r="S65" s="464"/>
      <c r="T65" s="464">
        <f>T67</f>
        <v>10000</v>
      </c>
      <c r="U65" s="464"/>
      <c r="V65" s="464">
        <f>V67</f>
        <v>10000</v>
      </c>
      <c r="W65" s="485"/>
    </row>
    <row r="66" spans="1:23" ht="17.45" customHeight="1">
      <c r="A66" s="302"/>
      <c r="B66" s="306"/>
      <c r="C66" s="301"/>
      <c r="D66" s="298"/>
      <c r="E66" s="465" t="s">
        <v>332</v>
      </c>
      <c r="F66" s="466"/>
      <c r="G66" s="466"/>
      <c r="H66" s="466"/>
      <c r="I66" s="466"/>
      <c r="J66" s="466"/>
      <c r="K66" s="467"/>
      <c r="L66" s="305">
        <v>3</v>
      </c>
      <c r="M66" s="305">
        <v>10</v>
      </c>
      <c r="N66" s="472">
        <v>5840000000</v>
      </c>
      <c r="O66" s="472"/>
      <c r="P66" s="470">
        <v>0</v>
      </c>
      <c r="Q66" s="470"/>
      <c r="R66" s="464">
        <f>R67</f>
        <v>10000</v>
      </c>
      <c r="S66" s="464"/>
      <c r="T66" s="464">
        <f>T67</f>
        <v>10000</v>
      </c>
      <c r="U66" s="464"/>
      <c r="V66" s="464">
        <f>V67</f>
        <v>10000</v>
      </c>
      <c r="W66" s="464"/>
    </row>
    <row r="67" spans="1:23" ht="36" customHeight="1">
      <c r="A67" s="236"/>
      <c r="B67" s="253"/>
      <c r="C67" s="255"/>
      <c r="D67" s="255"/>
      <c r="E67" s="471" t="s">
        <v>304</v>
      </c>
      <c r="F67" s="471"/>
      <c r="G67" s="471"/>
      <c r="H67" s="471"/>
      <c r="I67" s="471"/>
      <c r="J67" s="471"/>
      <c r="K67" s="471"/>
      <c r="L67" s="242">
        <v>3</v>
      </c>
      <c r="M67" s="242">
        <v>10</v>
      </c>
      <c r="N67" s="472">
        <v>5840100000</v>
      </c>
      <c r="O67" s="472"/>
      <c r="P67" s="470">
        <v>0</v>
      </c>
      <c r="Q67" s="470"/>
      <c r="R67" s="464">
        <f>R68</f>
        <v>10000</v>
      </c>
      <c r="S67" s="464"/>
      <c r="T67" s="464">
        <f>T68</f>
        <v>10000</v>
      </c>
      <c r="U67" s="464"/>
      <c r="V67" s="464">
        <f>V68</f>
        <v>10000</v>
      </c>
      <c r="W67" s="464"/>
    </row>
    <row r="68" spans="1:23" ht="40.9" customHeight="1">
      <c r="A68" s="236"/>
      <c r="B68" s="253"/>
      <c r="C68" s="255"/>
      <c r="D68" s="255"/>
      <c r="E68" s="471" t="s">
        <v>305</v>
      </c>
      <c r="F68" s="471"/>
      <c r="G68" s="471"/>
      <c r="H68" s="471"/>
      <c r="I68" s="471"/>
      <c r="J68" s="471"/>
      <c r="K68" s="471"/>
      <c r="L68" s="242">
        <v>3</v>
      </c>
      <c r="M68" s="242">
        <v>10</v>
      </c>
      <c r="N68" s="472">
        <v>5840195020</v>
      </c>
      <c r="O68" s="472"/>
      <c r="P68" s="470">
        <v>0</v>
      </c>
      <c r="Q68" s="470"/>
      <c r="R68" s="464">
        <f>R69</f>
        <v>10000</v>
      </c>
      <c r="S68" s="464"/>
      <c r="T68" s="464">
        <f>T69</f>
        <v>10000</v>
      </c>
      <c r="U68" s="464"/>
      <c r="V68" s="464">
        <f>V69</f>
        <v>10000</v>
      </c>
      <c r="W68" s="485"/>
    </row>
    <row r="69" spans="1:23" ht="13.15" customHeight="1">
      <c r="A69" s="513"/>
      <c r="B69" s="525"/>
      <c r="C69" s="530"/>
      <c r="D69" s="530"/>
      <c r="E69" s="548"/>
      <c r="F69" s="549" t="s">
        <v>73</v>
      </c>
      <c r="G69" s="549"/>
      <c r="H69" s="549"/>
      <c r="I69" s="549"/>
      <c r="J69" s="549"/>
      <c r="K69" s="549"/>
      <c r="L69" s="529">
        <v>3</v>
      </c>
      <c r="M69" s="529">
        <v>10</v>
      </c>
      <c r="N69" s="472">
        <v>5840195020</v>
      </c>
      <c r="O69" s="472"/>
      <c r="P69" s="528">
        <v>240</v>
      </c>
      <c r="Q69" s="528"/>
      <c r="R69" s="464">
        <f>'прил 8'!Q76</f>
        <v>10000</v>
      </c>
      <c r="S69" s="464"/>
      <c r="T69" s="464">
        <f>'прил 8'!R76</f>
        <v>10000</v>
      </c>
      <c r="U69" s="464"/>
      <c r="V69" s="464">
        <f>'прил 8'!S76</f>
        <v>10000</v>
      </c>
      <c r="W69" s="485"/>
    </row>
    <row r="70" spans="1:23" ht="24" customHeight="1">
      <c r="A70" s="513"/>
      <c r="B70" s="525"/>
      <c r="C70" s="530"/>
      <c r="D70" s="530"/>
      <c r="E70" s="548"/>
      <c r="F70" s="549"/>
      <c r="G70" s="549"/>
      <c r="H70" s="549"/>
      <c r="I70" s="549"/>
      <c r="J70" s="549"/>
      <c r="K70" s="549"/>
      <c r="L70" s="529"/>
      <c r="M70" s="529"/>
      <c r="N70" s="472"/>
      <c r="O70" s="472"/>
      <c r="P70" s="528"/>
      <c r="Q70" s="528"/>
      <c r="R70" s="464"/>
      <c r="S70" s="464"/>
      <c r="T70" s="464"/>
      <c r="U70" s="464"/>
      <c r="V70" s="464"/>
      <c r="W70" s="485"/>
    </row>
    <row r="71" spans="1:23">
      <c r="A71" s="236"/>
      <c r="B71" s="526" t="s">
        <v>57</v>
      </c>
      <c r="C71" s="527"/>
      <c r="D71" s="527"/>
      <c r="E71" s="527"/>
      <c r="F71" s="527"/>
      <c r="G71" s="527"/>
      <c r="H71" s="527"/>
      <c r="I71" s="527"/>
      <c r="J71" s="527"/>
      <c r="K71" s="527"/>
      <c r="L71" s="241">
        <v>4</v>
      </c>
      <c r="M71" s="241">
        <v>0</v>
      </c>
      <c r="N71" s="493">
        <v>0</v>
      </c>
      <c r="O71" s="493"/>
      <c r="P71" s="496">
        <v>0</v>
      </c>
      <c r="Q71" s="496"/>
      <c r="R71" s="473">
        <f t="shared" ref="R71:R76" si="0">R72</f>
        <v>372000</v>
      </c>
      <c r="S71" s="473"/>
      <c r="T71" s="473">
        <f t="shared" ref="T71:T76" si="1">T72</f>
        <v>388000</v>
      </c>
      <c r="U71" s="473"/>
      <c r="V71" s="473">
        <f t="shared" ref="V71:V76" si="2">V72</f>
        <v>514000</v>
      </c>
      <c r="W71" s="473"/>
    </row>
    <row r="72" spans="1:23">
      <c r="A72" s="236"/>
      <c r="B72" s="253"/>
      <c r="C72" s="527" t="s">
        <v>58</v>
      </c>
      <c r="D72" s="527"/>
      <c r="E72" s="527"/>
      <c r="F72" s="527"/>
      <c r="G72" s="527"/>
      <c r="H72" s="527"/>
      <c r="I72" s="527"/>
      <c r="J72" s="527"/>
      <c r="K72" s="527"/>
      <c r="L72" s="241">
        <v>4</v>
      </c>
      <c r="M72" s="241">
        <v>9</v>
      </c>
      <c r="N72" s="493">
        <v>0</v>
      </c>
      <c r="O72" s="493"/>
      <c r="P72" s="496">
        <v>0</v>
      </c>
      <c r="Q72" s="496"/>
      <c r="R72" s="473">
        <f t="shared" si="0"/>
        <v>372000</v>
      </c>
      <c r="S72" s="473"/>
      <c r="T72" s="473">
        <f t="shared" si="1"/>
        <v>388000</v>
      </c>
      <c r="U72" s="473"/>
      <c r="V72" s="473">
        <f t="shared" si="2"/>
        <v>514000</v>
      </c>
      <c r="W72" s="473"/>
    </row>
    <row r="73" spans="1:23" ht="62.25" customHeight="1">
      <c r="A73" s="236"/>
      <c r="B73" s="253"/>
      <c r="C73" s="255"/>
      <c r="D73" s="480" t="s">
        <v>328</v>
      </c>
      <c r="E73" s="480"/>
      <c r="F73" s="480"/>
      <c r="G73" s="480"/>
      <c r="H73" s="480"/>
      <c r="I73" s="480"/>
      <c r="J73" s="480"/>
      <c r="K73" s="480"/>
      <c r="L73" s="280">
        <v>4</v>
      </c>
      <c r="M73" s="280">
        <v>9</v>
      </c>
      <c r="N73" s="497">
        <v>5800000000</v>
      </c>
      <c r="O73" s="497"/>
      <c r="P73" s="492">
        <v>0</v>
      </c>
      <c r="Q73" s="492"/>
      <c r="R73" s="477">
        <f t="shared" si="0"/>
        <v>372000</v>
      </c>
      <c r="S73" s="477"/>
      <c r="T73" s="478">
        <f t="shared" si="1"/>
        <v>388000</v>
      </c>
      <c r="U73" s="479"/>
      <c r="V73" s="478">
        <f t="shared" si="2"/>
        <v>514000</v>
      </c>
      <c r="W73" s="479"/>
    </row>
    <row r="74" spans="1:23" ht="17.45" customHeight="1">
      <c r="A74" s="302"/>
      <c r="B74" s="306"/>
      <c r="C74" s="301"/>
      <c r="D74" s="298"/>
      <c r="E74" s="465" t="s">
        <v>332</v>
      </c>
      <c r="F74" s="466"/>
      <c r="G74" s="466"/>
      <c r="H74" s="466"/>
      <c r="I74" s="466"/>
      <c r="J74" s="466"/>
      <c r="K74" s="467"/>
      <c r="L74" s="305">
        <v>4</v>
      </c>
      <c r="M74" s="305">
        <v>9</v>
      </c>
      <c r="N74" s="472">
        <v>5840000000</v>
      </c>
      <c r="O74" s="472"/>
      <c r="P74" s="470">
        <v>0</v>
      </c>
      <c r="Q74" s="470"/>
      <c r="R74" s="464">
        <f t="shared" si="0"/>
        <v>372000</v>
      </c>
      <c r="S74" s="464"/>
      <c r="T74" s="464">
        <f t="shared" si="1"/>
        <v>388000</v>
      </c>
      <c r="U74" s="464"/>
      <c r="V74" s="464">
        <f t="shared" si="2"/>
        <v>514000</v>
      </c>
      <c r="W74" s="464"/>
    </row>
    <row r="75" spans="1:23" ht="38.450000000000003" customHeight="1">
      <c r="A75" s="236"/>
      <c r="B75" s="253"/>
      <c r="C75" s="255"/>
      <c r="D75" s="281"/>
      <c r="E75" s="480" t="s">
        <v>306</v>
      </c>
      <c r="F75" s="480"/>
      <c r="G75" s="480"/>
      <c r="H75" s="480"/>
      <c r="I75" s="480"/>
      <c r="J75" s="480"/>
      <c r="K75" s="480"/>
      <c r="L75" s="280">
        <v>4</v>
      </c>
      <c r="M75" s="280">
        <v>9</v>
      </c>
      <c r="N75" s="497">
        <v>5840200000</v>
      </c>
      <c r="O75" s="497"/>
      <c r="P75" s="492">
        <v>0</v>
      </c>
      <c r="Q75" s="492"/>
      <c r="R75" s="477">
        <f t="shared" si="0"/>
        <v>372000</v>
      </c>
      <c r="S75" s="477"/>
      <c r="T75" s="477">
        <f t="shared" si="1"/>
        <v>388000</v>
      </c>
      <c r="U75" s="477"/>
      <c r="V75" s="477">
        <f t="shared" si="2"/>
        <v>514000</v>
      </c>
      <c r="W75" s="477"/>
    </row>
    <row r="76" spans="1:23" ht="36" customHeight="1">
      <c r="A76" s="236"/>
      <c r="B76" s="253"/>
      <c r="C76" s="255"/>
      <c r="D76" s="281"/>
      <c r="E76" s="480" t="s">
        <v>74</v>
      </c>
      <c r="F76" s="480"/>
      <c r="G76" s="480"/>
      <c r="H76" s="480"/>
      <c r="I76" s="480"/>
      <c r="J76" s="480"/>
      <c r="K76" s="480"/>
      <c r="L76" s="280">
        <v>4</v>
      </c>
      <c r="M76" s="280">
        <v>9</v>
      </c>
      <c r="N76" s="497" t="s">
        <v>397</v>
      </c>
      <c r="O76" s="497"/>
      <c r="P76" s="492">
        <v>0</v>
      </c>
      <c r="Q76" s="492"/>
      <c r="R76" s="477">
        <f t="shared" si="0"/>
        <v>372000</v>
      </c>
      <c r="S76" s="477"/>
      <c r="T76" s="477">
        <f t="shared" si="1"/>
        <v>388000</v>
      </c>
      <c r="U76" s="477"/>
      <c r="V76" s="477">
        <f t="shared" si="2"/>
        <v>514000</v>
      </c>
      <c r="W76" s="477"/>
    </row>
    <row r="77" spans="1:23" ht="13.15" customHeight="1">
      <c r="A77" s="513"/>
      <c r="B77" s="525"/>
      <c r="C77" s="530"/>
      <c r="D77" s="552"/>
      <c r="E77" s="553"/>
      <c r="F77" s="480" t="s">
        <v>73</v>
      </c>
      <c r="G77" s="480"/>
      <c r="H77" s="480"/>
      <c r="I77" s="480"/>
      <c r="J77" s="480"/>
      <c r="K77" s="480"/>
      <c r="L77" s="531">
        <v>4</v>
      </c>
      <c r="M77" s="531">
        <v>9</v>
      </c>
      <c r="N77" s="497" t="s">
        <v>397</v>
      </c>
      <c r="O77" s="497"/>
      <c r="P77" s="492">
        <v>240</v>
      </c>
      <c r="Q77" s="492"/>
      <c r="R77" s="477">
        <f>'прил 8'!Q84</f>
        <v>372000</v>
      </c>
      <c r="S77" s="477"/>
      <c r="T77" s="477">
        <f>'прил 8'!R84</f>
        <v>388000</v>
      </c>
      <c r="U77" s="477"/>
      <c r="V77" s="477">
        <f>'прил 8'!S84</f>
        <v>514000</v>
      </c>
      <c r="W77" s="252"/>
    </row>
    <row r="78" spans="1:23" ht="35.25" customHeight="1">
      <c r="A78" s="513"/>
      <c r="B78" s="525"/>
      <c r="C78" s="530"/>
      <c r="D78" s="552"/>
      <c r="E78" s="553"/>
      <c r="F78" s="480"/>
      <c r="G78" s="480"/>
      <c r="H78" s="480"/>
      <c r="I78" s="480"/>
      <c r="J78" s="480"/>
      <c r="K78" s="480"/>
      <c r="L78" s="531"/>
      <c r="M78" s="531"/>
      <c r="N78" s="497"/>
      <c r="O78" s="497"/>
      <c r="P78" s="492"/>
      <c r="Q78" s="492"/>
      <c r="R78" s="477"/>
      <c r="S78" s="477"/>
      <c r="T78" s="477"/>
      <c r="U78" s="477"/>
      <c r="V78" s="477"/>
      <c r="W78" s="252"/>
    </row>
    <row r="79" spans="1:23">
      <c r="A79" s="236"/>
      <c r="B79" s="526" t="s">
        <v>192</v>
      </c>
      <c r="C79" s="527"/>
      <c r="D79" s="527"/>
      <c r="E79" s="527"/>
      <c r="F79" s="527"/>
      <c r="G79" s="527"/>
      <c r="H79" s="527"/>
      <c r="I79" s="527"/>
      <c r="J79" s="527"/>
      <c r="K79" s="527"/>
      <c r="L79" s="241">
        <v>5</v>
      </c>
      <c r="M79" s="241">
        <v>0</v>
      </c>
      <c r="N79" s="493">
        <v>0</v>
      </c>
      <c r="O79" s="493"/>
      <c r="P79" s="496">
        <v>0</v>
      </c>
      <c r="Q79" s="496"/>
      <c r="R79" s="486">
        <f>R86+R81</f>
        <v>50000</v>
      </c>
      <c r="S79" s="486"/>
      <c r="T79" s="486">
        <f>T86+T81</f>
        <v>899600</v>
      </c>
      <c r="U79" s="486"/>
      <c r="V79" s="486">
        <f>V86+V81</f>
        <v>50000</v>
      </c>
      <c r="W79" s="486"/>
    </row>
    <row r="80" spans="1:23">
      <c r="A80" s="352"/>
      <c r="B80" s="353"/>
      <c r="C80" s="354"/>
      <c r="D80" s="354"/>
      <c r="E80" s="354"/>
      <c r="F80" s="354"/>
      <c r="G80" s="354"/>
      <c r="H80" s="465" t="s">
        <v>398</v>
      </c>
      <c r="I80" s="466"/>
      <c r="J80" s="466"/>
      <c r="K80" s="467"/>
      <c r="L80" s="355">
        <v>5</v>
      </c>
      <c r="M80" s="355">
        <v>2</v>
      </c>
      <c r="N80" s="472">
        <v>0</v>
      </c>
      <c r="O80" s="472"/>
      <c r="P80" s="350"/>
      <c r="Q80" s="350">
        <v>0</v>
      </c>
      <c r="R80" s="589">
        <f>R81</f>
        <v>0</v>
      </c>
      <c r="S80" s="590"/>
      <c r="T80" s="589">
        <f>T81</f>
        <v>849600</v>
      </c>
      <c r="U80" s="590"/>
      <c r="V80" s="589">
        <f>V81</f>
        <v>0</v>
      </c>
      <c r="W80" s="590"/>
    </row>
    <row r="81" spans="1:23" ht="60.75" customHeight="1">
      <c r="A81" s="352"/>
      <c r="B81" s="353"/>
      <c r="C81" s="354"/>
      <c r="D81" s="354"/>
      <c r="E81" s="354"/>
      <c r="F81" s="354"/>
      <c r="G81" s="354"/>
      <c r="H81" s="465" t="s">
        <v>328</v>
      </c>
      <c r="I81" s="466"/>
      <c r="J81" s="466"/>
      <c r="K81" s="467"/>
      <c r="L81" s="355">
        <v>5</v>
      </c>
      <c r="M81" s="355">
        <v>2</v>
      </c>
      <c r="N81" s="468">
        <v>5800000000</v>
      </c>
      <c r="O81" s="469"/>
      <c r="P81" s="350"/>
      <c r="Q81" s="349">
        <v>0</v>
      </c>
      <c r="R81" s="532">
        <f>R82</f>
        <v>0</v>
      </c>
      <c r="S81" s="533"/>
      <c r="T81" s="532">
        <f>T82</f>
        <v>849600</v>
      </c>
      <c r="U81" s="533"/>
      <c r="V81" s="532">
        <f>V82</f>
        <v>0</v>
      </c>
      <c r="W81" s="533"/>
    </row>
    <row r="82" spans="1:23">
      <c r="A82" s="352"/>
      <c r="B82" s="353"/>
      <c r="C82" s="354"/>
      <c r="D82" s="354"/>
      <c r="E82" s="354"/>
      <c r="F82" s="354"/>
      <c r="G82" s="354"/>
      <c r="H82" s="465" t="s">
        <v>302</v>
      </c>
      <c r="I82" s="466"/>
      <c r="J82" s="466"/>
      <c r="K82" s="467"/>
      <c r="L82" s="355">
        <v>5</v>
      </c>
      <c r="M82" s="355">
        <v>2</v>
      </c>
      <c r="N82" s="468">
        <v>5840000000</v>
      </c>
      <c r="O82" s="469"/>
      <c r="P82" s="350"/>
      <c r="Q82" s="349">
        <v>0</v>
      </c>
      <c r="R82" s="532">
        <f>R83</f>
        <v>0</v>
      </c>
      <c r="S82" s="533"/>
      <c r="T82" s="532">
        <f>T83</f>
        <v>849600</v>
      </c>
      <c r="U82" s="533"/>
      <c r="V82" s="532">
        <f>V83</f>
        <v>0</v>
      </c>
      <c r="W82" s="533"/>
    </row>
    <row r="83" spans="1:23" ht="29.25" customHeight="1">
      <c r="A83" s="352"/>
      <c r="B83" s="353"/>
      <c r="C83" s="354"/>
      <c r="D83" s="354"/>
      <c r="E83" s="354"/>
      <c r="F83" s="354"/>
      <c r="G83" s="354"/>
      <c r="H83" s="465" t="s">
        <v>399</v>
      </c>
      <c r="I83" s="466"/>
      <c r="J83" s="466"/>
      <c r="K83" s="467"/>
      <c r="L83" s="355">
        <v>5</v>
      </c>
      <c r="M83" s="355">
        <v>2</v>
      </c>
      <c r="N83" s="468">
        <v>5840600000</v>
      </c>
      <c r="O83" s="469"/>
      <c r="P83" s="350"/>
      <c r="Q83" s="349">
        <v>0</v>
      </c>
      <c r="R83" s="532">
        <f>R84</f>
        <v>0</v>
      </c>
      <c r="S83" s="533"/>
      <c r="T83" s="532">
        <f>T84</f>
        <v>849600</v>
      </c>
      <c r="U83" s="533"/>
      <c r="V83" s="532">
        <f>V84</f>
        <v>0</v>
      </c>
      <c r="W83" s="533"/>
    </row>
    <row r="84" spans="1:23" ht="36.75" customHeight="1">
      <c r="A84" s="352"/>
      <c r="B84" s="353"/>
      <c r="C84" s="354"/>
      <c r="D84" s="354"/>
      <c r="E84" s="354"/>
      <c r="F84" s="354"/>
      <c r="G84" s="354"/>
      <c r="H84" s="465" t="s">
        <v>400</v>
      </c>
      <c r="I84" s="466"/>
      <c r="J84" s="466"/>
      <c r="K84" s="467"/>
      <c r="L84" s="355">
        <v>5</v>
      </c>
      <c r="M84" s="355">
        <v>2</v>
      </c>
      <c r="N84" s="468" t="s">
        <v>401</v>
      </c>
      <c r="O84" s="469"/>
      <c r="P84" s="350"/>
      <c r="Q84" s="349">
        <v>0</v>
      </c>
      <c r="R84" s="532">
        <f>R85</f>
        <v>0</v>
      </c>
      <c r="S84" s="533"/>
      <c r="T84" s="532">
        <f>T85</f>
        <v>849600</v>
      </c>
      <c r="U84" s="533"/>
      <c r="V84" s="532">
        <f>V85</f>
        <v>0</v>
      </c>
      <c r="W84" s="533"/>
    </row>
    <row r="85" spans="1:23" ht="39.75" customHeight="1">
      <c r="A85" s="352"/>
      <c r="B85" s="353"/>
      <c r="C85" s="354"/>
      <c r="D85" s="354"/>
      <c r="E85" s="354"/>
      <c r="F85" s="354"/>
      <c r="G85" s="354"/>
      <c r="H85" s="465" t="s">
        <v>73</v>
      </c>
      <c r="I85" s="466"/>
      <c r="J85" s="466"/>
      <c r="K85" s="467"/>
      <c r="L85" s="355">
        <v>5</v>
      </c>
      <c r="M85" s="355">
        <v>2</v>
      </c>
      <c r="N85" s="468" t="s">
        <v>401</v>
      </c>
      <c r="O85" s="469"/>
      <c r="P85" s="350"/>
      <c r="Q85" s="349">
        <v>240</v>
      </c>
      <c r="R85" s="532">
        <v>0</v>
      </c>
      <c r="S85" s="533"/>
      <c r="T85" s="532">
        <v>849600</v>
      </c>
      <c r="U85" s="533"/>
      <c r="V85" s="416">
        <v>0</v>
      </c>
      <c r="W85" s="351"/>
    </row>
    <row r="86" spans="1:23">
      <c r="A86" s="236"/>
      <c r="B86" s="253"/>
      <c r="C86" s="527" t="s">
        <v>189</v>
      </c>
      <c r="D86" s="527"/>
      <c r="E86" s="527"/>
      <c r="F86" s="527"/>
      <c r="G86" s="527"/>
      <c r="H86" s="527"/>
      <c r="I86" s="527"/>
      <c r="J86" s="527"/>
      <c r="K86" s="527"/>
      <c r="L86" s="241">
        <v>5</v>
      </c>
      <c r="M86" s="241">
        <v>3</v>
      </c>
      <c r="N86" s="493">
        <v>0</v>
      </c>
      <c r="O86" s="493"/>
      <c r="P86" s="496">
        <v>0</v>
      </c>
      <c r="Q86" s="496"/>
      <c r="R86" s="486">
        <f>R87</f>
        <v>50000</v>
      </c>
      <c r="S86" s="486"/>
      <c r="T86" s="486">
        <f>T87</f>
        <v>50000</v>
      </c>
      <c r="U86" s="486"/>
      <c r="V86" s="486">
        <f>V87</f>
        <v>50000</v>
      </c>
      <c r="W86" s="486"/>
    </row>
    <row r="87" spans="1:23" ht="60.75" customHeight="1">
      <c r="A87" s="236"/>
      <c r="B87" s="253"/>
      <c r="C87" s="255"/>
      <c r="D87" s="471" t="s">
        <v>328</v>
      </c>
      <c r="E87" s="471"/>
      <c r="F87" s="471"/>
      <c r="G87" s="471"/>
      <c r="H87" s="471"/>
      <c r="I87" s="471"/>
      <c r="J87" s="471"/>
      <c r="K87" s="471"/>
      <c r="L87" s="242">
        <v>5</v>
      </c>
      <c r="M87" s="242">
        <v>3</v>
      </c>
      <c r="N87" s="472">
        <v>5800000000</v>
      </c>
      <c r="O87" s="472"/>
      <c r="P87" s="470">
        <v>0</v>
      </c>
      <c r="Q87" s="470"/>
      <c r="R87" s="464">
        <f>R89</f>
        <v>50000</v>
      </c>
      <c r="S87" s="464"/>
      <c r="T87" s="464">
        <f>T89</f>
        <v>50000</v>
      </c>
      <c r="U87" s="464"/>
      <c r="V87" s="464">
        <f>V89</f>
        <v>50000</v>
      </c>
      <c r="W87" s="464"/>
    </row>
    <row r="88" spans="1:23" ht="17.45" customHeight="1">
      <c r="A88" s="302"/>
      <c r="B88" s="306"/>
      <c r="C88" s="301"/>
      <c r="D88" s="298"/>
      <c r="E88" s="465" t="s">
        <v>332</v>
      </c>
      <c r="F88" s="466"/>
      <c r="G88" s="466"/>
      <c r="H88" s="466"/>
      <c r="I88" s="466"/>
      <c r="J88" s="466"/>
      <c r="K88" s="467"/>
      <c r="L88" s="305">
        <v>5</v>
      </c>
      <c r="M88" s="305">
        <v>3</v>
      </c>
      <c r="N88" s="472">
        <v>5840000000</v>
      </c>
      <c r="O88" s="472"/>
      <c r="P88" s="470">
        <v>0</v>
      </c>
      <c r="Q88" s="470"/>
      <c r="R88" s="464">
        <f>R89</f>
        <v>50000</v>
      </c>
      <c r="S88" s="464"/>
      <c r="T88" s="464">
        <f>T89</f>
        <v>50000</v>
      </c>
      <c r="U88" s="464"/>
      <c r="V88" s="464">
        <f>V89</f>
        <v>50000</v>
      </c>
      <c r="W88" s="464"/>
    </row>
    <row r="89" spans="1:23" ht="30.75" customHeight="1">
      <c r="A89" s="236"/>
      <c r="B89" s="253"/>
      <c r="C89" s="255"/>
      <c r="D89" s="465" t="s">
        <v>315</v>
      </c>
      <c r="E89" s="466"/>
      <c r="F89" s="466"/>
      <c r="G89" s="466"/>
      <c r="H89" s="466"/>
      <c r="I89" s="466"/>
      <c r="J89" s="466"/>
      <c r="K89" s="467"/>
      <c r="L89" s="242">
        <v>5</v>
      </c>
      <c r="M89" s="242">
        <v>3</v>
      </c>
      <c r="N89" s="472">
        <v>5840300000</v>
      </c>
      <c r="O89" s="472"/>
      <c r="P89" s="470">
        <v>0</v>
      </c>
      <c r="Q89" s="470"/>
      <c r="R89" s="464">
        <f>R90</f>
        <v>50000</v>
      </c>
      <c r="S89" s="464"/>
      <c r="T89" s="464">
        <f>T90</f>
        <v>50000</v>
      </c>
      <c r="U89" s="464"/>
      <c r="V89" s="464">
        <f>V90</f>
        <v>50000</v>
      </c>
      <c r="W89" s="464"/>
    </row>
    <row r="90" spans="1:23" ht="33.6" customHeight="1">
      <c r="A90" s="236"/>
      <c r="B90" s="253"/>
      <c r="C90" s="255"/>
      <c r="D90" s="255"/>
      <c r="E90" s="549" t="s">
        <v>333</v>
      </c>
      <c r="F90" s="549"/>
      <c r="G90" s="549"/>
      <c r="H90" s="549"/>
      <c r="I90" s="549"/>
      <c r="J90" s="549"/>
      <c r="K90" s="549"/>
      <c r="L90" s="242">
        <v>5</v>
      </c>
      <c r="M90" s="242">
        <v>3</v>
      </c>
      <c r="N90" s="472">
        <v>5840395310</v>
      </c>
      <c r="O90" s="472"/>
      <c r="P90" s="470">
        <v>0</v>
      </c>
      <c r="Q90" s="470"/>
      <c r="R90" s="464">
        <f>R91</f>
        <v>50000</v>
      </c>
      <c r="S90" s="464"/>
      <c r="T90" s="464">
        <f>T91</f>
        <v>50000</v>
      </c>
      <c r="U90" s="464"/>
      <c r="V90" s="246">
        <f>V91</f>
        <v>50000</v>
      </c>
      <c r="W90" s="252"/>
    </row>
    <row r="91" spans="1:23" ht="30.6" customHeight="1">
      <c r="A91" s="236"/>
      <c r="B91" s="253"/>
      <c r="C91" s="255"/>
      <c r="D91" s="255"/>
      <c r="E91" s="549" t="s">
        <v>73</v>
      </c>
      <c r="F91" s="549"/>
      <c r="G91" s="549"/>
      <c r="H91" s="549"/>
      <c r="I91" s="549"/>
      <c r="J91" s="549"/>
      <c r="K91" s="549"/>
      <c r="L91" s="242">
        <v>5</v>
      </c>
      <c r="M91" s="242">
        <v>3</v>
      </c>
      <c r="N91" s="472">
        <v>5840395310</v>
      </c>
      <c r="O91" s="472"/>
      <c r="P91" s="470">
        <v>240</v>
      </c>
      <c r="Q91" s="470"/>
      <c r="R91" s="464">
        <f>'прил 8'!Q100</f>
        <v>50000</v>
      </c>
      <c r="S91" s="464"/>
      <c r="T91" s="464">
        <f>'прил 8'!R100</f>
        <v>50000</v>
      </c>
      <c r="U91" s="464"/>
      <c r="V91" s="246">
        <f>'прил 8'!S100</f>
        <v>50000</v>
      </c>
      <c r="W91" s="252"/>
    </row>
    <row r="92" spans="1:23">
      <c r="A92" s="236"/>
      <c r="B92" s="526" t="s">
        <v>59</v>
      </c>
      <c r="C92" s="527"/>
      <c r="D92" s="527"/>
      <c r="E92" s="527"/>
      <c r="F92" s="527"/>
      <c r="G92" s="527"/>
      <c r="H92" s="527"/>
      <c r="I92" s="527"/>
      <c r="J92" s="527"/>
      <c r="K92" s="527"/>
      <c r="L92" s="241">
        <v>8</v>
      </c>
      <c r="M92" s="241">
        <v>0</v>
      </c>
      <c r="N92" s="493">
        <v>0</v>
      </c>
      <c r="O92" s="493"/>
      <c r="P92" s="496">
        <v>0</v>
      </c>
      <c r="Q92" s="496"/>
      <c r="R92" s="473">
        <f>R93</f>
        <v>1634922</v>
      </c>
      <c r="S92" s="473"/>
      <c r="T92" s="473">
        <f>T93</f>
        <v>1526447</v>
      </c>
      <c r="U92" s="473"/>
      <c r="V92" s="473">
        <f>V93</f>
        <v>1527942</v>
      </c>
      <c r="W92" s="473"/>
    </row>
    <row r="93" spans="1:23">
      <c r="A93" s="236"/>
      <c r="B93" s="253"/>
      <c r="C93" s="527" t="s">
        <v>60</v>
      </c>
      <c r="D93" s="527"/>
      <c r="E93" s="527"/>
      <c r="F93" s="527"/>
      <c r="G93" s="527"/>
      <c r="H93" s="527"/>
      <c r="I93" s="527"/>
      <c r="J93" s="527"/>
      <c r="K93" s="527"/>
      <c r="L93" s="241">
        <v>8</v>
      </c>
      <c r="M93" s="241">
        <v>1</v>
      </c>
      <c r="N93" s="493">
        <v>0</v>
      </c>
      <c r="O93" s="493"/>
      <c r="P93" s="496">
        <v>0</v>
      </c>
      <c r="Q93" s="496"/>
      <c r="R93" s="473">
        <f>R94</f>
        <v>1634922</v>
      </c>
      <c r="S93" s="473"/>
      <c r="T93" s="473">
        <f>T94</f>
        <v>1526447</v>
      </c>
      <c r="U93" s="473"/>
      <c r="V93" s="473">
        <f>V94</f>
        <v>1527942</v>
      </c>
      <c r="W93" s="473"/>
    </row>
    <row r="94" spans="1:23" ht="60" customHeight="1">
      <c r="A94" s="236"/>
      <c r="B94" s="253"/>
      <c r="C94" s="255"/>
      <c r="D94" s="471" t="s">
        <v>328</v>
      </c>
      <c r="E94" s="471"/>
      <c r="F94" s="471"/>
      <c r="G94" s="471"/>
      <c r="H94" s="471"/>
      <c r="I94" s="471"/>
      <c r="J94" s="471"/>
      <c r="K94" s="471"/>
      <c r="L94" s="242">
        <v>8</v>
      </c>
      <c r="M94" s="242">
        <v>1</v>
      </c>
      <c r="N94" s="472">
        <v>5800000000</v>
      </c>
      <c r="O94" s="472"/>
      <c r="P94" s="470">
        <v>0</v>
      </c>
      <c r="Q94" s="470"/>
      <c r="R94" s="464">
        <f>R96</f>
        <v>1634922</v>
      </c>
      <c r="S94" s="464"/>
      <c r="T94" s="464">
        <f>T96</f>
        <v>1526447</v>
      </c>
      <c r="U94" s="464"/>
      <c r="V94" s="464">
        <f>V96</f>
        <v>1527942</v>
      </c>
      <c r="W94" s="464"/>
    </row>
    <row r="95" spans="1:23" ht="17.45" customHeight="1">
      <c r="A95" s="302"/>
      <c r="B95" s="306"/>
      <c r="C95" s="301"/>
      <c r="D95" s="298"/>
      <c r="E95" s="465" t="s">
        <v>332</v>
      </c>
      <c r="F95" s="466"/>
      <c r="G95" s="466"/>
      <c r="H95" s="466"/>
      <c r="I95" s="466"/>
      <c r="J95" s="466"/>
      <c r="K95" s="467"/>
      <c r="L95" s="305">
        <v>8</v>
      </c>
      <c r="M95" s="305">
        <v>1</v>
      </c>
      <c r="N95" s="472">
        <v>5840000000</v>
      </c>
      <c r="O95" s="472"/>
      <c r="P95" s="470">
        <v>0</v>
      </c>
      <c r="Q95" s="470"/>
      <c r="R95" s="464">
        <f>R96</f>
        <v>1634922</v>
      </c>
      <c r="S95" s="464"/>
      <c r="T95" s="464">
        <f>T96</f>
        <v>1526447</v>
      </c>
      <c r="U95" s="464"/>
      <c r="V95" s="464">
        <f>V96</f>
        <v>1527942</v>
      </c>
      <c r="W95" s="464"/>
    </row>
    <row r="96" spans="1:23" ht="33" customHeight="1">
      <c r="A96" s="236"/>
      <c r="B96" s="253"/>
      <c r="C96" s="255"/>
      <c r="D96" s="255"/>
      <c r="E96" s="549" t="s">
        <v>307</v>
      </c>
      <c r="F96" s="549"/>
      <c r="G96" s="549"/>
      <c r="H96" s="549"/>
      <c r="I96" s="549"/>
      <c r="J96" s="549"/>
      <c r="K96" s="549"/>
      <c r="L96" s="242">
        <v>8</v>
      </c>
      <c r="M96" s="242">
        <v>1</v>
      </c>
      <c r="N96" s="472">
        <v>5840400000</v>
      </c>
      <c r="O96" s="472"/>
      <c r="P96" s="470">
        <v>0</v>
      </c>
      <c r="Q96" s="470"/>
      <c r="R96" s="464">
        <f>R100+R98+R102</f>
        <v>1634922</v>
      </c>
      <c r="S96" s="464"/>
      <c r="T96" s="464">
        <f>T100+T98+T102</f>
        <v>1526447</v>
      </c>
      <c r="U96" s="464"/>
      <c r="V96" s="464">
        <f>V100+V98+V102</f>
        <v>1527942</v>
      </c>
      <c r="W96" s="464"/>
    </row>
    <row r="97" spans="1:23" ht="34.9" customHeight="1">
      <c r="A97" s="268"/>
      <c r="B97" s="269"/>
      <c r="C97" s="270"/>
      <c r="D97" s="270"/>
      <c r="E97" s="271"/>
      <c r="F97" s="271"/>
      <c r="G97" s="271"/>
      <c r="H97" s="549" t="s">
        <v>308</v>
      </c>
      <c r="I97" s="549"/>
      <c r="J97" s="549"/>
      <c r="K97" s="549"/>
      <c r="L97" s="288">
        <v>8</v>
      </c>
      <c r="M97" s="288">
        <v>1</v>
      </c>
      <c r="N97" s="472">
        <v>5840495220</v>
      </c>
      <c r="O97" s="472"/>
      <c r="P97" s="470">
        <v>0</v>
      </c>
      <c r="Q97" s="470"/>
      <c r="R97" s="464">
        <f>R98</f>
        <v>341122</v>
      </c>
      <c r="S97" s="464"/>
      <c r="T97" s="464">
        <f>T98</f>
        <v>232647</v>
      </c>
      <c r="U97" s="464"/>
      <c r="V97" s="285">
        <f>V98</f>
        <v>234142</v>
      </c>
      <c r="W97" s="252"/>
    </row>
    <row r="98" spans="1:23" ht="31.15" customHeight="1">
      <c r="A98" s="268"/>
      <c r="B98" s="269"/>
      <c r="C98" s="270"/>
      <c r="D98" s="270"/>
      <c r="E98" s="271"/>
      <c r="F98" s="271"/>
      <c r="G98" s="271"/>
      <c r="H98" s="465" t="s">
        <v>73</v>
      </c>
      <c r="I98" s="466"/>
      <c r="J98" s="466"/>
      <c r="K98" s="467"/>
      <c r="L98" s="288">
        <v>8</v>
      </c>
      <c r="M98" s="288">
        <v>1</v>
      </c>
      <c r="N98" s="472">
        <v>5840495220</v>
      </c>
      <c r="O98" s="472"/>
      <c r="P98" s="287">
        <v>240</v>
      </c>
      <c r="Q98" s="287">
        <v>240</v>
      </c>
      <c r="R98" s="464">
        <f>'прил 8'!Q108</f>
        <v>341122</v>
      </c>
      <c r="S98" s="464"/>
      <c r="T98" s="464">
        <f>'прил 8'!R108</f>
        <v>232647</v>
      </c>
      <c r="U98" s="464"/>
      <c r="V98" s="285">
        <f>'прил 8'!S108</f>
        <v>234142</v>
      </c>
      <c r="W98" s="252"/>
    </row>
    <row r="99" spans="1:23" ht="67.150000000000006" customHeight="1">
      <c r="A99" s="236"/>
      <c r="B99" s="253"/>
      <c r="C99" s="228"/>
      <c r="D99" s="228"/>
      <c r="E99" s="244"/>
      <c r="F99" s="244"/>
      <c r="G99" s="549" t="s">
        <v>367</v>
      </c>
      <c r="H99" s="549"/>
      <c r="I99" s="549"/>
      <c r="J99" s="549"/>
      <c r="K99" s="549"/>
      <c r="L99" s="242">
        <v>8</v>
      </c>
      <c r="M99" s="242">
        <v>1</v>
      </c>
      <c r="N99" s="472" t="s">
        <v>360</v>
      </c>
      <c r="O99" s="472"/>
      <c r="P99" s="470">
        <v>0</v>
      </c>
      <c r="Q99" s="470"/>
      <c r="R99" s="464">
        <f>R100</f>
        <v>1049700</v>
      </c>
      <c r="S99" s="464"/>
      <c r="T99" s="464">
        <f>T100</f>
        <v>1293800</v>
      </c>
      <c r="U99" s="464"/>
      <c r="V99" s="246">
        <f>V100</f>
        <v>1293800</v>
      </c>
      <c r="W99" s="252"/>
    </row>
    <row r="100" spans="1:23">
      <c r="A100" s="236"/>
      <c r="B100" s="253"/>
      <c r="C100" s="255"/>
      <c r="D100" s="255"/>
      <c r="E100" s="244"/>
      <c r="F100" s="244"/>
      <c r="G100" s="549" t="s">
        <v>46</v>
      </c>
      <c r="H100" s="549"/>
      <c r="I100" s="549"/>
      <c r="J100" s="549"/>
      <c r="K100" s="549"/>
      <c r="L100" s="242">
        <v>8</v>
      </c>
      <c r="M100" s="242">
        <v>1</v>
      </c>
      <c r="N100" s="472" t="s">
        <v>360</v>
      </c>
      <c r="O100" s="472"/>
      <c r="P100" s="470">
        <v>540</v>
      </c>
      <c r="Q100" s="470"/>
      <c r="R100" s="464">
        <f>'прил 8'!Q112</f>
        <v>1049700</v>
      </c>
      <c r="S100" s="464"/>
      <c r="T100" s="464">
        <f>'прил 8'!R112</f>
        <v>1293800</v>
      </c>
      <c r="U100" s="464"/>
      <c r="V100" s="246">
        <f>'прил 8'!S112</f>
        <v>1293800</v>
      </c>
      <c r="W100" s="252"/>
    </row>
    <row r="101" spans="1:23" ht="52.15" customHeight="1">
      <c r="A101" s="286"/>
      <c r="B101" s="289"/>
      <c r="C101" s="283"/>
      <c r="D101" s="283"/>
      <c r="E101" s="284"/>
      <c r="F101" s="284"/>
      <c r="G101" s="284"/>
      <c r="H101" s="465" t="s">
        <v>366</v>
      </c>
      <c r="I101" s="466"/>
      <c r="J101" s="466"/>
      <c r="K101" s="467"/>
      <c r="L101" s="288">
        <v>8</v>
      </c>
      <c r="M101" s="288">
        <v>1</v>
      </c>
      <c r="N101" s="468" t="s">
        <v>361</v>
      </c>
      <c r="O101" s="469"/>
      <c r="P101" s="287"/>
      <c r="Q101" s="287">
        <v>0</v>
      </c>
      <c r="R101" s="499">
        <f>R102</f>
        <v>244100</v>
      </c>
      <c r="S101" s="500"/>
      <c r="T101" s="499">
        <f>T102</f>
        <v>0</v>
      </c>
      <c r="U101" s="500"/>
      <c r="V101" s="285">
        <f>V102</f>
        <v>0</v>
      </c>
      <c r="W101" s="252"/>
    </row>
    <row r="102" spans="1:23">
      <c r="A102" s="286"/>
      <c r="B102" s="289"/>
      <c r="C102" s="283"/>
      <c r="D102" s="283"/>
      <c r="E102" s="284"/>
      <c r="F102" s="284"/>
      <c r="G102" s="284"/>
      <c r="H102" s="465" t="s">
        <v>46</v>
      </c>
      <c r="I102" s="466"/>
      <c r="J102" s="466"/>
      <c r="K102" s="467"/>
      <c r="L102" s="288">
        <v>8</v>
      </c>
      <c r="M102" s="288">
        <v>1</v>
      </c>
      <c r="N102" s="468" t="s">
        <v>361</v>
      </c>
      <c r="O102" s="469"/>
      <c r="P102" s="287"/>
      <c r="Q102" s="287">
        <v>540</v>
      </c>
      <c r="R102" s="499">
        <f>'прил 8'!Q114</f>
        <v>244100</v>
      </c>
      <c r="S102" s="500"/>
      <c r="T102" s="499">
        <v>0</v>
      </c>
      <c r="U102" s="500"/>
      <c r="V102" s="285">
        <v>0</v>
      </c>
      <c r="W102" s="252"/>
    </row>
    <row r="103" spans="1:23">
      <c r="A103" s="513"/>
      <c r="B103" s="516" t="s">
        <v>235</v>
      </c>
      <c r="C103" s="517"/>
      <c r="D103" s="517"/>
      <c r="E103" s="517"/>
      <c r="F103" s="517"/>
      <c r="G103" s="517"/>
      <c r="H103" s="517"/>
      <c r="I103" s="517"/>
      <c r="J103" s="517"/>
      <c r="K103" s="517"/>
      <c r="L103" s="554" t="s">
        <v>236</v>
      </c>
      <c r="M103" s="554" t="s">
        <v>236</v>
      </c>
      <c r="N103" s="554" t="s">
        <v>236</v>
      </c>
      <c r="O103" s="554"/>
      <c r="P103" s="561" t="s">
        <v>236</v>
      </c>
      <c r="Q103" s="561"/>
      <c r="R103" s="556">
        <f>R92+R79+R71+R62+R12+R52</f>
        <v>4069176.24</v>
      </c>
      <c r="S103" s="557"/>
      <c r="T103" s="556">
        <f>T92+T79+T71+T62+T12+T52+T11</f>
        <v>4824526.1500000004</v>
      </c>
      <c r="U103" s="557"/>
      <c r="V103" s="564">
        <f>V92+V79+V62+V71+V52+V12+V11</f>
        <v>4224604.2699999996</v>
      </c>
      <c r="W103" s="238"/>
    </row>
    <row r="104" spans="1:23" ht="6" customHeight="1" thickBot="1">
      <c r="A104" s="513"/>
      <c r="B104" s="550"/>
      <c r="C104" s="551"/>
      <c r="D104" s="551"/>
      <c r="E104" s="551"/>
      <c r="F104" s="551"/>
      <c r="G104" s="551"/>
      <c r="H104" s="551"/>
      <c r="I104" s="551"/>
      <c r="J104" s="551"/>
      <c r="K104" s="551"/>
      <c r="L104" s="555"/>
      <c r="M104" s="555"/>
      <c r="N104" s="555"/>
      <c r="O104" s="555"/>
      <c r="P104" s="562"/>
      <c r="Q104" s="562"/>
      <c r="R104" s="558"/>
      <c r="S104" s="559"/>
      <c r="T104" s="558"/>
      <c r="U104" s="559"/>
      <c r="V104" s="565"/>
      <c r="W104" s="239"/>
    </row>
    <row r="105" spans="1:23">
      <c r="A105" s="93"/>
      <c r="B105" s="93"/>
      <c r="C105" s="560"/>
      <c r="D105" s="560"/>
      <c r="E105" s="560"/>
      <c r="F105" s="560"/>
      <c r="G105" s="227"/>
      <c r="H105" s="560"/>
      <c r="I105" s="560"/>
      <c r="J105" s="560"/>
      <c r="K105" s="560"/>
      <c r="L105" s="93"/>
      <c r="M105" s="93"/>
      <c r="N105" s="560"/>
      <c r="O105" s="560"/>
      <c r="P105" s="560"/>
      <c r="Q105" s="560"/>
      <c r="R105" s="563"/>
      <c r="S105" s="563"/>
      <c r="T105" s="563"/>
      <c r="U105" s="563"/>
      <c r="V105" s="35"/>
    </row>
    <row r="106" spans="1:23">
      <c r="A106" s="93"/>
      <c r="B106" s="93"/>
      <c r="C106" s="534"/>
      <c r="D106" s="534"/>
      <c r="E106" s="534"/>
      <c r="F106" s="534"/>
      <c r="G106" s="93"/>
      <c r="H106" s="534"/>
      <c r="I106" s="534"/>
      <c r="J106" s="534"/>
      <c r="K106" s="534"/>
      <c r="L106" s="93"/>
      <c r="M106" s="93"/>
      <c r="N106" s="534"/>
      <c r="O106" s="534"/>
      <c r="P106" s="534"/>
      <c r="Q106" s="534"/>
      <c r="R106" s="534"/>
      <c r="S106" s="534"/>
      <c r="T106" s="534"/>
      <c r="U106" s="534"/>
      <c r="V106" s="93"/>
    </row>
    <row r="107" spans="1:23">
      <c r="A107" s="93"/>
      <c r="B107" s="93"/>
      <c r="C107" s="534"/>
      <c r="D107" s="534"/>
      <c r="E107" s="534"/>
      <c r="F107" s="534"/>
      <c r="G107" s="93"/>
      <c r="H107" s="534"/>
      <c r="I107" s="534"/>
      <c r="J107" s="534"/>
      <c r="K107" s="534"/>
      <c r="L107" s="93"/>
      <c r="M107" s="93"/>
      <c r="N107" s="534"/>
      <c r="O107" s="534"/>
      <c r="P107" s="534"/>
      <c r="Q107" s="534"/>
      <c r="R107" s="534"/>
      <c r="S107" s="534"/>
      <c r="T107" s="534"/>
      <c r="U107" s="534"/>
      <c r="V107" s="93"/>
    </row>
    <row r="108" spans="1:23">
      <c r="A108" s="93"/>
      <c r="B108" s="93"/>
      <c r="C108" s="534"/>
      <c r="D108" s="534"/>
      <c r="E108" s="534"/>
      <c r="F108" s="534"/>
      <c r="G108" s="93"/>
      <c r="H108" s="534"/>
      <c r="I108" s="534"/>
      <c r="J108" s="534"/>
      <c r="K108" s="534"/>
      <c r="L108" s="93"/>
      <c r="M108" s="93"/>
      <c r="N108" s="534"/>
      <c r="O108" s="534"/>
      <c r="P108" s="534"/>
      <c r="Q108" s="534"/>
      <c r="R108" s="534"/>
      <c r="S108" s="534"/>
      <c r="T108" s="534"/>
      <c r="U108" s="534"/>
      <c r="V108" s="93"/>
    </row>
    <row r="109" spans="1:23">
      <c r="A109" s="36"/>
      <c r="B109" s="36"/>
      <c r="C109" s="36"/>
      <c r="D109" s="36"/>
      <c r="E109" s="36"/>
      <c r="F109" s="36"/>
      <c r="G109" s="36"/>
      <c r="H109" s="36"/>
      <c r="I109" s="36"/>
      <c r="J109" s="36"/>
      <c r="K109" s="36"/>
      <c r="L109" s="36"/>
      <c r="M109" s="36"/>
      <c r="N109" s="36"/>
      <c r="O109" s="36"/>
      <c r="P109" s="36"/>
      <c r="Q109" s="36"/>
      <c r="R109" s="36"/>
      <c r="S109" s="36"/>
      <c r="T109" s="36"/>
      <c r="U109" s="36"/>
      <c r="V109" s="36"/>
    </row>
    <row r="110" spans="1:23" ht="15.75">
      <c r="A110" s="87"/>
    </row>
  </sheetData>
  <mergeCells count="582">
    <mergeCell ref="H83:K83"/>
    <mergeCell ref="H85:K85"/>
    <mergeCell ref="V83:W83"/>
    <mergeCell ref="V84:W84"/>
    <mergeCell ref="T85:U85"/>
    <mergeCell ref="T79:U79"/>
    <mergeCell ref="V79:W79"/>
    <mergeCell ref="T83:U83"/>
    <mergeCell ref="T82:U82"/>
    <mergeCell ref="N83:O83"/>
    <mergeCell ref="P90:Q90"/>
    <mergeCell ref="N85:O85"/>
    <mergeCell ref="R83:S83"/>
    <mergeCell ref="R80:S80"/>
    <mergeCell ref="N84:O84"/>
    <mergeCell ref="R84:S84"/>
    <mergeCell ref="N80:O80"/>
    <mergeCell ref="V81:W81"/>
    <mergeCell ref="T80:U80"/>
    <mergeCell ref="T84:U84"/>
    <mergeCell ref="N82:O82"/>
    <mergeCell ref="R82:S82"/>
    <mergeCell ref="P93:Q93"/>
    <mergeCell ref="R93:S93"/>
    <mergeCell ref="T88:U88"/>
    <mergeCell ref="T87:U87"/>
    <mergeCell ref="N90:O90"/>
    <mergeCell ref="N49:O49"/>
    <mergeCell ref="P49:Q49"/>
    <mergeCell ref="F69:K70"/>
    <mergeCell ref="N55:O55"/>
    <mergeCell ref="P55:Q55"/>
    <mergeCell ref="V82:W82"/>
    <mergeCell ref="V80:W80"/>
    <mergeCell ref="N81:O81"/>
    <mergeCell ref="R81:S81"/>
    <mergeCell ref="T81:U81"/>
    <mergeCell ref="R30:S30"/>
    <mergeCell ref="R49:S49"/>
    <mergeCell ref="T49:U49"/>
    <mergeCell ref="V49:W49"/>
    <mergeCell ref="E37:K37"/>
    <mergeCell ref="V37:W37"/>
    <mergeCell ref="F32:K32"/>
    <mergeCell ref="C46:K46"/>
    <mergeCell ref="B35:K35"/>
    <mergeCell ref="T48:U48"/>
    <mergeCell ref="F28:K28"/>
    <mergeCell ref="F33:K33"/>
    <mergeCell ref="F31:K31"/>
    <mergeCell ref="N31:O31"/>
    <mergeCell ref="P31:Q31"/>
    <mergeCell ref="N100:O100"/>
    <mergeCell ref="N99:O99"/>
    <mergeCell ref="E95:K95"/>
    <mergeCell ref="N46:O46"/>
    <mergeCell ref="P40:Q40"/>
    <mergeCell ref="H101:K101"/>
    <mergeCell ref="N101:O101"/>
    <mergeCell ref="P95:Q95"/>
    <mergeCell ref="H98:K98"/>
    <mergeCell ref="P100:Q100"/>
    <mergeCell ref="D38:K38"/>
    <mergeCell ref="F39:K39"/>
    <mergeCell ref="D57:D58"/>
    <mergeCell ref="C50:K50"/>
    <mergeCell ref="E48:K48"/>
    <mergeCell ref="H43:K43"/>
    <mergeCell ref="D60:D61"/>
    <mergeCell ref="E60:E61"/>
    <mergeCell ref="F60:K61"/>
    <mergeCell ref="H41:K41"/>
    <mergeCell ref="H42:K42"/>
    <mergeCell ref="H44:K44"/>
    <mergeCell ref="H45:K45"/>
    <mergeCell ref="D49:K49"/>
    <mergeCell ref="N40:O40"/>
    <mergeCell ref="F25:K25"/>
    <mergeCell ref="F26:K27"/>
    <mergeCell ref="C20:K20"/>
    <mergeCell ref="C26:C27"/>
    <mergeCell ref="F59:K59"/>
    <mergeCell ref="D54:K54"/>
    <mergeCell ref="E56:K56"/>
    <mergeCell ref="E57:K58"/>
    <mergeCell ref="E22:K22"/>
    <mergeCell ref="F40:K40"/>
    <mergeCell ref="D36:K36"/>
    <mergeCell ref="R39:S39"/>
    <mergeCell ref="R46:S46"/>
    <mergeCell ref="R40:S40"/>
    <mergeCell ref="C14:K14"/>
    <mergeCell ref="M26:M27"/>
    <mergeCell ref="N26:O27"/>
    <mergeCell ref="N28:O28"/>
    <mergeCell ref="N32:O32"/>
    <mergeCell ref="T31:U31"/>
    <mergeCell ref="R28:S28"/>
    <mergeCell ref="T28:U28"/>
    <mergeCell ref="R32:S32"/>
    <mergeCell ref="T25:U25"/>
    <mergeCell ref="N39:O39"/>
    <mergeCell ref="N37:O37"/>
    <mergeCell ref="P38:Q38"/>
    <mergeCell ref="R38:S38"/>
    <mergeCell ref="R39:S39"/>
    <mergeCell ref="N38:O38"/>
    <mergeCell ref="D15:K15"/>
    <mergeCell ref="E18:K18"/>
    <mergeCell ref="D21:K21"/>
    <mergeCell ref="E23:K23"/>
    <mergeCell ref="D26:D27"/>
    <mergeCell ref="E26:E27"/>
    <mergeCell ref="E17:K17"/>
    <mergeCell ref="E24:K24"/>
    <mergeCell ref="F34:K34"/>
    <mergeCell ref="F19:K19"/>
    <mergeCell ref="R96:S96"/>
    <mergeCell ref="T96:U96"/>
    <mergeCell ref="T100:U100"/>
    <mergeCell ref="V103:V104"/>
    <mergeCell ref="R91:S91"/>
    <mergeCell ref="T94:U94"/>
    <mergeCell ref="R97:S97"/>
    <mergeCell ref="T102:U102"/>
    <mergeCell ref="R98:S98"/>
    <mergeCell ref="R103:S104"/>
    <mergeCell ref="V88:W88"/>
    <mergeCell ref="R105:S105"/>
    <mergeCell ref="R106:S106"/>
    <mergeCell ref="T106:U106"/>
    <mergeCell ref="T105:U105"/>
    <mergeCell ref="T101:U101"/>
    <mergeCell ref="R94:S94"/>
    <mergeCell ref="R101:S101"/>
    <mergeCell ref="R102:S102"/>
    <mergeCell ref="C105:D105"/>
    <mergeCell ref="E105:F105"/>
    <mergeCell ref="H105:K105"/>
    <mergeCell ref="N105:O105"/>
    <mergeCell ref="P105:Q105"/>
    <mergeCell ref="H102:K102"/>
    <mergeCell ref="P103:Q104"/>
    <mergeCell ref="L103:L104"/>
    <mergeCell ref="M103:M104"/>
    <mergeCell ref="N94:O94"/>
    <mergeCell ref="P97:Q97"/>
    <mergeCell ref="E96:K96"/>
    <mergeCell ref="C93:K93"/>
    <mergeCell ref="E91:K91"/>
    <mergeCell ref="T97:U97"/>
    <mergeCell ref="T103:U104"/>
    <mergeCell ref="R99:S99"/>
    <mergeCell ref="T99:U99"/>
    <mergeCell ref="N102:O102"/>
    <mergeCell ref="P99:Q99"/>
    <mergeCell ref="E88:K88"/>
    <mergeCell ref="H97:K97"/>
    <mergeCell ref="N98:O98"/>
    <mergeCell ref="P96:Q96"/>
    <mergeCell ref="N96:O96"/>
    <mergeCell ref="A103:A104"/>
    <mergeCell ref="B103:K104"/>
    <mergeCell ref="M62:M63"/>
    <mergeCell ref="E66:K66"/>
    <mergeCell ref="L62:L63"/>
    <mergeCell ref="D77:D78"/>
    <mergeCell ref="E77:E78"/>
    <mergeCell ref="F77:K78"/>
    <mergeCell ref="G99:K99"/>
    <mergeCell ref="G100:K100"/>
    <mergeCell ref="L77:L78"/>
    <mergeCell ref="E74:K74"/>
    <mergeCell ref="N66:O66"/>
    <mergeCell ref="R71:S71"/>
    <mergeCell ref="T71:U71"/>
    <mergeCell ref="V71:W71"/>
    <mergeCell ref="R76:S76"/>
    <mergeCell ref="N77:O78"/>
    <mergeCell ref="E69:E70"/>
    <mergeCell ref="D73:K73"/>
    <mergeCell ref="N62:O63"/>
    <mergeCell ref="N68:O68"/>
    <mergeCell ref="T68:U68"/>
    <mergeCell ref="P65:Q65"/>
    <mergeCell ref="T62:U63"/>
    <mergeCell ref="P68:Q68"/>
    <mergeCell ref="T66:U66"/>
    <mergeCell ref="R65:S65"/>
    <mergeCell ref="R62:S63"/>
    <mergeCell ref="P62:Q63"/>
    <mergeCell ref="B60:B61"/>
    <mergeCell ref="C60:C61"/>
    <mergeCell ref="A60:A61"/>
    <mergeCell ref="A57:A58"/>
    <mergeCell ref="E67:K67"/>
    <mergeCell ref="E68:K68"/>
    <mergeCell ref="C64:K64"/>
    <mergeCell ref="D65:K65"/>
    <mergeCell ref="A62:A63"/>
    <mergeCell ref="B62:K63"/>
    <mergeCell ref="B57:B58"/>
    <mergeCell ref="C57:C58"/>
    <mergeCell ref="C51:K51"/>
    <mergeCell ref="N53:O53"/>
    <mergeCell ref="C53:K53"/>
    <mergeCell ref="N54:O54"/>
    <mergeCell ref="B52:K52"/>
    <mergeCell ref="M57:M58"/>
    <mergeCell ref="N51:O51"/>
    <mergeCell ref="E55:K55"/>
    <mergeCell ref="P53:Q53"/>
    <mergeCell ref="P54:Q54"/>
    <mergeCell ref="T46:U46"/>
    <mergeCell ref="T40:U40"/>
    <mergeCell ref="A26:A27"/>
    <mergeCell ref="B26:B27"/>
    <mergeCell ref="R26:S27"/>
    <mergeCell ref="T26:U27"/>
    <mergeCell ref="N35:O35"/>
    <mergeCell ref="T50:U50"/>
    <mergeCell ref="L26:L27"/>
    <mergeCell ref="N21:O21"/>
    <mergeCell ref="P25:Q25"/>
    <mergeCell ref="R21:S21"/>
    <mergeCell ref="T21:U21"/>
    <mergeCell ref="N22:O22"/>
    <mergeCell ref="P22:Q22"/>
    <mergeCell ref="R22:S22"/>
    <mergeCell ref="T22:U22"/>
    <mergeCell ref="R14:S14"/>
    <mergeCell ref="T14:U14"/>
    <mergeCell ref="N15:O15"/>
    <mergeCell ref="P21:Q21"/>
    <mergeCell ref="N24:O24"/>
    <mergeCell ref="P24:Q24"/>
    <mergeCell ref="P15:Q15"/>
    <mergeCell ref="C1:D1"/>
    <mergeCell ref="E1:F1"/>
    <mergeCell ref="H1:K1"/>
    <mergeCell ref="O1:P1"/>
    <mergeCell ref="Q1:V1"/>
    <mergeCell ref="C2:D2"/>
    <mergeCell ref="E2:F2"/>
    <mergeCell ref="H2:K2"/>
    <mergeCell ref="O2:P2"/>
    <mergeCell ref="Q2:V2"/>
    <mergeCell ref="R107:S107"/>
    <mergeCell ref="T108:U108"/>
    <mergeCell ref="C108:D108"/>
    <mergeCell ref="E108:F108"/>
    <mergeCell ref="H108:K108"/>
    <mergeCell ref="N108:O108"/>
    <mergeCell ref="P108:Q108"/>
    <mergeCell ref="R108:S108"/>
    <mergeCell ref="T107:U107"/>
    <mergeCell ref="C107:D107"/>
    <mergeCell ref="E107:F107"/>
    <mergeCell ref="H107:K107"/>
    <mergeCell ref="N107:O107"/>
    <mergeCell ref="P107:Q107"/>
    <mergeCell ref="C106:D106"/>
    <mergeCell ref="T92:U92"/>
    <mergeCell ref="N95:O95"/>
    <mergeCell ref="P94:Q94"/>
    <mergeCell ref="N93:O93"/>
    <mergeCell ref="E106:F106"/>
    <mergeCell ref="H106:K106"/>
    <mergeCell ref="N106:O106"/>
    <mergeCell ref="P106:Q106"/>
    <mergeCell ref="D94:K94"/>
    <mergeCell ref="B92:K92"/>
    <mergeCell ref="N89:O89"/>
    <mergeCell ref="P89:Q89"/>
    <mergeCell ref="E90:K90"/>
    <mergeCell ref="D89:K89"/>
    <mergeCell ref="N103:O104"/>
    <mergeCell ref="N88:O88"/>
    <mergeCell ref="P88:Q88"/>
    <mergeCell ref="R88:S88"/>
    <mergeCell ref="R95:S95"/>
    <mergeCell ref="T95:U95"/>
    <mergeCell ref="T93:U93"/>
    <mergeCell ref="N92:O92"/>
    <mergeCell ref="P92:Q92"/>
    <mergeCell ref="R92:S92"/>
    <mergeCell ref="T90:U90"/>
    <mergeCell ref="R79:S79"/>
    <mergeCell ref="N86:O86"/>
    <mergeCell ref="D87:K87"/>
    <mergeCell ref="C86:K86"/>
    <mergeCell ref="R87:S87"/>
    <mergeCell ref="H84:K84"/>
    <mergeCell ref="H80:K80"/>
    <mergeCell ref="R85:S85"/>
    <mergeCell ref="H81:K81"/>
    <mergeCell ref="H82:K82"/>
    <mergeCell ref="A77:A78"/>
    <mergeCell ref="M77:M78"/>
    <mergeCell ref="P86:Q86"/>
    <mergeCell ref="R86:S86"/>
    <mergeCell ref="P76:Q76"/>
    <mergeCell ref="E76:K76"/>
    <mergeCell ref="B77:B78"/>
    <mergeCell ref="B79:K79"/>
    <mergeCell ref="N79:O79"/>
    <mergeCell ref="C77:C78"/>
    <mergeCell ref="A69:A70"/>
    <mergeCell ref="T72:U72"/>
    <mergeCell ref="L69:L70"/>
    <mergeCell ref="M69:M70"/>
    <mergeCell ref="C69:C70"/>
    <mergeCell ref="D69:D70"/>
    <mergeCell ref="R72:S72"/>
    <mergeCell ref="N71:O71"/>
    <mergeCell ref="N72:O72"/>
    <mergeCell ref="C72:K72"/>
    <mergeCell ref="B69:B70"/>
    <mergeCell ref="P71:Q71"/>
    <mergeCell ref="B71:K71"/>
    <mergeCell ref="N65:O65"/>
    <mergeCell ref="N69:O70"/>
    <mergeCell ref="P69:Q70"/>
    <mergeCell ref="M60:M61"/>
    <mergeCell ref="N59:O59"/>
    <mergeCell ref="P59:Q59"/>
    <mergeCell ref="L57:L58"/>
    <mergeCell ref="R67:S67"/>
    <mergeCell ref="T60:U61"/>
    <mergeCell ref="T67:U67"/>
    <mergeCell ref="P64:Q64"/>
    <mergeCell ref="R64:S64"/>
    <mergeCell ref="T64:U64"/>
    <mergeCell ref="N48:O48"/>
    <mergeCell ref="P56:Q56"/>
    <mergeCell ref="R56:S56"/>
    <mergeCell ref="R50:S50"/>
    <mergeCell ref="N50:O50"/>
    <mergeCell ref="L60:L61"/>
    <mergeCell ref="N60:O61"/>
    <mergeCell ref="P60:Q61"/>
    <mergeCell ref="R60:S61"/>
    <mergeCell ref="N57:O58"/>
    <mergeCell ref="T35:U35"/>
    <mergeCell ref="R33:S33"/>
    <mergeCell ref="P28:Q28"/>
    <mergeCell ref="P32:Q32"/>
    <mergeCell ref="P37:Q37"/>
    <mergeCell ref="R37:S37"/>
    <mergeCell ref="T32:U32"/>
    <mergeCell ref="T33:U33"/>
    <mergeCell ref="T36:U36"/>
    <mergeCell ref="R31:S31"/>
    <mergeCell ref="R47:S47"/>
    <mergeCell ref="T52:U52"/>
    <mergeCell ref="R36:S36"/>
    <mergeCell ref="R51:S51"/>
    <mergeCell ref="R48:S48"/>
    <mergeCell ref="R52:S52"/>
    <mergeCell ref="T39:U39"/>
    <mergeCell ref="T37:U37"/>
    <mergeCell ref="R10:S10"/>
    <mergeCell ref="T10:U10"/>
    <mergeCell ref="O5:P5"/>
    <mergeCell ref="R19:S19"/>
    <mergeCell ref="T19:U19"/>
    <mergeCell ref="R15:S15"/>
    <mergeCell ref="T15:U15"/>
    <mergeCell ref="T12:U13"/>
    <mergeCell ref="N14:O14"/>
    <mergeCell ref="P14:Q14"/>
    <mergeCell ref="E4:F4"/>
    <mergeCell ref="H4:K4"/>
    <mergeCell ref="O4:P4"/>
    <mergeCell ref="A6:V6"/>
    <mergeCell ref="A7:V7"/>
    <mergeCell ref="Q5:R5"/>
    <mergeCell ref="S5:T5"/>
    <mergeCell ref="U5:V5"/>
    <mergeCell ref="L12:L13"/>
    <mergeCell ref="P12:Q13"/>
    <mergeCell ref="Q4:V4"/>
    <mergeCell ref="C3:D3"/>
    <mergeCell ref="E3:F3"/>
    <mergeCell ref="H3:K3"/>
    <mergeCell ref="O3:P3"/>
    <mergeCell ref="Q3:V3"/>
    <mergeCell ref="C4:D4"/>
    <mergeCell ref="B9:O9"/>
    <mergeCell ref="A12:A13"/>
    <mergeCell ref="B12:K13"/>
    <mergeCell ref="N20:O20"/>
    <mergeCell ref="V15:W15"/>
    <mergeCell ref="V17:W17"/>
    <mergeCell ref="V18:W18"/>
    <mergeCell ref="M12:M13"/>
    <mergeCell ref="N12:O13"/>
    <mergeCell ref="R18:S18"/>
    <mergeCell ref="T18:U18"/>
    <mergeCell ref="P9:Q9"/>
    <mergeCell ref="B10:K10"/>
    <mergeCell ref="C5:D5"/>
    <mergeCell ref="E5:F5"/>
    <mergeCell ref="H5:K5"/>
    <mergeCell ref="A8:V8"/>
    <mergeCell ref="R9:S9"/>
    <mergeCell ref="T9:U9"/>
    <mergeCell ref="N10:O10"/>
    <mergeCell ref="P10:Q10"/>
    <mergeCell ref="E16:K16"/>
    <mergeCell ref="R35:S35"/>
    <mergeCell ref="P35:Q35"/>
    <mergeCell ref="T16:U16"/>
    <mergeCell ref="N33:O33"/>
    <mergeCell ref="T30:U30"/>
    <mergeCell ref="T17:U17"/>
    <mergeCell ref="N17:O17"/>
    <mergeCell ref="R17:S17"/>
    <mergeCell ref="R16:S16"/>
    <mergeCell ref="T38:U38"/>
    <mergeCell ref="N25:O25"/>
    <mergeCell ref="R24:S24"/>
    <mergeCell ref="N23:O23"/>
    <mergeCell ref="N36:O36"/>
    <mergeCell ref="P36:Q36"/>
    <mergeCell ref="N34:O34"/>
    <mergeCell ref="P34:Q34"/>
    <mergeCell ref="R34:S34"/>
    <mergeCell ref="T34:U34"/>
    <mergeCell ref="V26:V27"/>
    <mergeCell ref="N18:O18"/>
    <mergeCell ref="P18:Q18"/>
    <mergeCell ref="T23:U23"/>
    <mergeCell ref="R23:S23"/>
    <mergeCell ref="T24:U24"/>
    <mergeCell ref="P20:Q20"/>
    <mergeCell ref="T20:U20"/>
    <mergeCell ref="P26:Q27"/>
    <mergeCell ref="R25:S25"/>
    <mergeCell ref="V39:W39"/>
    <mergeCell ref="V54:W54"/>
    <mergeCell ref="T59:U59"/>
    <mergeCell ref="R57:S58"/>
    <mergeCell ref="V57:V58"/>
    <mergeCell ref="T56:U56"/>
    <mergeCell ref="T57:U58"/>
    <mergeCell ref="R54:S54"/>
    <mergeCell ref="T54:U54"/>
    <mergeCell ref="R59:S59"/>
    <mergeCell ref="V89:W89"/>
    <mergeCell ref="V93:W93"/>
    <mergeCell ref="V94:W94"/>
    <mergeCell ref="V38:W38"/>
    <mergeCell ref="V55:W55"/>
    <mergeCell ref="V62:W63"/>
    <mergeCell ref="V64:W64"/>
    <mergeCell ref="V65:W65"/>
    <mergeCell ref="V67:W67"/>
    <mergeCell ref="V60:V61"/>
    <mergeCell ref="P77:Q78"/>
    <mergeCell ref="P79:Q79"/>
    <mergeCell ref="V96:W96"/>
    <mergeCell ref="T98:U98"/>
    <mergeCell ref="R89:S89"/>
    <mergeCell ref="T89:U89"/>
    <mergeCell ref="V92:W92"/>
    <mergeCell ref="V95:W95"/>
    <mergeCell ref="T91:U91"/>
    <mergeCell ref="R90:S90"/>
    <mergeCell ref="N75:O75"/>
    <mergeCell ref="P75:Q75"/>
    <mergeCell ref="R75:S75"/>
    <mergeCell ref="T75:U75"/>
    <mergeCell ref="T76:U76"/>
    <mergeCell ref="R69:S70"/>
    <mergeCell ref="N74:O74"/>
    <mergeCell ref="P74:Q74"/>
    <mergeCell ref="R74:S74"/>
    <mergeCell ref="T74:U74"/>
    <mergeCell ref="N87:O87"/>
    <mergeCell ref="P72:Q72"/>
    <mergeCell ref="R100:S100"/>
    <mergeCell ref="N97:O97"/>
    <mergeCell ref="R77:S78"/>
    <mergeCell ref="N76:O76"/>
    <mergeCell ref="R73:S73"/>
    <mergeCell ref="N91:O91"/>
    <mergeCell ref="P91:Q91"/>
    <mergeCell ref="N73:O73"/>
    <mergeCell ref="P66:Q66"/>
    <mergeCell ref="N64:O64"/>
    <mergeCell ref="R68:S68"/>
    <mergeCell ref="R66:S66"/>
    <mergeCell ref="P16:Q16"/>
    <mergeCell ref="N56:O56"/>
    <mergeCell ref="P57:Q58"/>
    <mergeCell ref="N67:O67"/>
    <mergeCell ref="P67:Q67"/>
    <mergeCell ref="R55:S55"/>
    <mergeCell ref="N47:O47"/>
    <mergeCell ref="P47:Q47"/>
    <mergeCell ref="P52:Q52"/>
    <mergeCell ref="N52:O52"/>
    <mergeCell ref="P48:Q48"/>
    <mergeCell ref="T65:U65"/>
    <mergeCell ref="T55:U55"/>
    <mergeCell ref="R53:S53"/>
    <mergeCell ref="T53:U53"/>
    <mergeCell ref="T51:U51"/>
    <mergeCell ref="P87:Q87"/>
    <mergeCell ref="V77:V78"/>
    <mergeCell ref="V72:W72"/>
    <mergeCell ref="V73:W73"/>
    <mergeCell ref="V87:W87"/>
    <mergeCell ref="V69:W70"/>
    <mergeCell ref="V76:W76"/>
    <mergeCell ref="P73:Q73"/>
    <mergeCell ref="T86:U86"/>
    <mergeCell ref="T69:U70"/>
    <mergeCell ref="V68:W68"/>
    <mergeCell ref="V86:W86"/>
    <mergeCell ref="V56:W56"/>
    <mergeCell ref="V66:W66"/>
    <mergeCell ref="V33:W33"/>
    <mergeCell ref="V35:W35"/>
    <mergeCell ref="V48:W48"/>
    <mergeCell ref="V74:W74"/>
    <mergeCell ref="V52:W52"/>
    <mergeCell ref="V53:W53"/>
    <mergeCell ref="V12:W13"/>
    <mergeCell ref="V20:W20"/>
    <mergeCell ref="V21:W21"/>
    <mergeCell ref="V23:W23"/>
    <mergeCell ref="V24:W24"/>
    <mergeCell ref="V16:W16"/>
    <mergeCell ref="V14:W14"/>
    <mergeCell ref="V22:W22"/>
    <mergeCell ref="N41:O41"/>
    <mergeCell ref="N42:O42"/>
    <mergeCell ref="N43:O43"/>
    <mergeCell ref="N44:O44"/>
    <mergeCell ref="N45:O45"/>
    <mergeCell ref="R43:S43"/>
    <mergeCell ref="R45:S45"/>
    <mergeCell ref="R44:S44"/>
    <mergeCell ref="T45:U45"/>
    <mergeCell ref="R42:S42"/>
    <mergeCell ref="R41:S41"/>
    <mergeCell ref="T41:U41"/>
    <mergeCell ref="T43:U43"/>
    <mergeCell ref="T44:U44"/>
    <mergeCell ref="T42:U42"/>
    <mergeCell ref="V11:W11"/>
    <mergeCell ref="B11:K11"/>
    <mergeCell ref="V75:W75"/>
    <mergeCell ref="T73:U73"/>
    <mergeCell ref="T77:U78"/>
    <mergeCell ref="E75:K75"/>
    <mergeCell ref="V36:W36"/>
    <mergeCell ref="D47:K47"/>
    <mergeCell ref="T47:U47"/>
    <mergeCell ref="V47:W47"/>
    <mergeCell ref="N11:O11"/>
    <mergeCell ref="P11:Q11"/>
    <mergeCell ref="R11:S11"/>
    <mergeCell ref="T11:U11"/>
    <mergeCell ref="P23:Q23"/>
    <mergeCell ref="R20:S20"/>
    <mergeCell ref="R12:S13"/>
    <mergeCell ref="N19:O19"/>
    <mergeCell ref="P17:Q17"/>
    <mergeCell ref="N16:O16"/>
    <mergeCell ref="V31:W31"/>
    <mergeCell ref="V29:W29"/>
    <mergeCell ref="F29:K29"/>
    <mergeCell ref="N29:O29"/>
    <mergeCell ref="P29:Q29"/>
    <mergeCell ref="R29:S29"/>
    <mergeCell ref="T29:U29"/>
    <mergeCell ref="F30:K30"/>
    <mergeCell ref="N30:O30"/>
    <mergeCell ref="P30:Q30"/>
  </mergeCells>
  <pageMargins left="0.70866141732283472" right="0.55118110236220474" top="0.59055118110236227" bottom="0.23622047244094491" header="0.31496062992125984" footer="0.27559055118110237"/>
  <pageSetup paperSize="9" scale="62"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AA124"/>
  <sheetViews>
    <sheetView view="pageBreakPreview" zoomScale="85" zoomScaleNormal="100" zoomScaleSheetLayoutView="85" workbookViewId="0">
      <selection activeCell="O94" sqref="O94"/>
    </sheetView>
  </sheetViews>
  <sheetFormatPr defaultRowHeight="15.75"/>
  <cols>
    <col min="1" max="9" width="0.5703125" style="328" customWidth="1"/>
    <col min="10" max="10" width="42.85546875" style="122" customWidth="1"/>
    <col min="11" max="11" width="8" style="105" customWidth="1"/>
    <col min="12" max="12" width="0" style="105" hidden="1" customWidth="1"/>
    <col min="13" max="13" width="6.140625" style="105" customWidth="1"/>
    <col min="14" max="14" width="5.42578125" style="105" customWidth="1"/>
    <col min="15" max="15" width="13.140625" style="95" customWidth="1"/>
    <col min="16" max="16" width="6.5703125" style="95" customWidth="1"/>
    <col min="17" max="18" width="14.28515625" style="105" customWidth="1"/>
    <col min="19" max="19" width="14.140625" style="105" customWidth="1"/>
    <col min="20" max="20" width="10.42578125" style="92" customWidth="1"/>
    <col min="21" max="21" width="21.28515625" style="92" customWidth="1"/>
    <col min="22" max="22" width="0.28515625" style="92" customWidth="1"/>
    <col min="23" max="16384" width="9.140625" style="92"/>
  </cols>
  <sheetData>
    <row r="1" spans="1:20" ht="15" customHeight="1">
      <c r="B1" s="121"/>
      <c r="C1" s="121"/>
      <c r="D1" s="121"/>
      <c r="E1" s="121"/>
      <c r="F1" s="121"/>
      <c r="G1" s="121"/>
      <c r="H1" s="121"/>
      <c r="I1" s="121"/>
      <c r="K1" s="94"/>
      <c r="L1" s="94"/>
      <c r="M1" s="94"/>
      <c r="N1" s="94"/>
      <c r="Q1" s="613" t="s">
        <v>376</v>
      </c>
      <c r="R1" s="613"/>
      <c r="S1" s="613"/>
    </row>
    <row r="2" spans="1:20" ht="15" customHeight="1">
      <c r="B2" s="121"/>
      <c r="C2" s="121"/>
      <c r="D2" s="121"/>
      <c r="E2" s="121"/>
      <c r="F2" s="121"/>
      <c r="G2" s="121"/>
      <c r="H2" s="121"/>
      <c r="I2" s="121"/>
      <c r="K2" s="94"/>
      <c r="L2" s="94"/>
      <c r="M2" s="94"/>
      <c r="N2" s="94"/>
      <c r="Q2" s="613" t="s">
        <v>286</v>
      </c>
      <c r="R2" s="613"/>
      <c r="S2" s="613"/>
    </row>
    <row r="3" spans="1:20" ht="15" customHeight="1">
      <c r="B3" s="121"/>
      <c r="C3" s="121"/>
      <c r="D3" s="121"/>
      <c r="E3" s="121"/>
      <c r="F3" s="121"/>
      <c r="G3" s="121"/>
      <c r="H3" s="121"/>
      <c r="I3" s="121"/>
      <c r="K3" s="94"/>
      <c r="L3" s="94"/>
      <c r="M3" s="94"/>
      <c r="N3" s="94"/>
      <c r="Q3" s="613" t="s">
        <v>313</v>
      </c>
      <c r="R3" s="613"/>
      <c r="S3" s="613"/>
    </row>
    <row r="4" spans="1:20" ht="16.149999999999999" customHeight="1">
      <c r="B4" s="2"/>
      <c r="C4" s="3"/>
      <c r="D4" s="3"/>
      <c r="E4" s="3"/>
      <c r="F4" s="3"/>
      <c r="G4" s="3"/>
      <c r="H4" s="3"/>
      <c r="I4" s="3"/>
      <c r="J4" s="123"/>
      <c r="K4" s="96"/>
      <c r="L4" s="96"/>
      <c r="M4" s="96"/>
      <c r="N4" s="96"/>
      <c r="O4" s="96"/>
      <c r="P4" s="96"/>
      <c r="Q4" s="614" t="s">
        <v>390</v>
      </c>
      <c r="R4" s="614"/>
      <c r="S4" s="614"/>
    </row>
    <row r="5" spans="1:20" ht="22.5" customHeight="1">
      <c r="B5" s="4"/>
      <c r="C5" s="4"/>
      <c r="D5" s="4"/>
      <c r="E5" s="4"/>
      <c r="F5" s="4"/>
      <c r="G5" s="4"/>
      <c r="H5" s="4"/>
      <c r="I5" s="4"/>
      <c r="J5" s="601" t="s">
        <v>391</v>
      </c>
      <c r="K5" s="601"/>
      <c r="L5" s="601"/>
      <c r="M5" s="601"/>
      <c r="N5" s="601"/>
      <c r="O5" s="601"/>
      <c r="P5" s="601"/>
      <c r="Q5" s="601"/>
      <c r="R5" s="601"/>
      <c r="S5" s="601"/>
    </row>
    <row r="6" spans="1:20" ht="21.6" hidden="1" customHeight="1">
      <c r="A6" s="34"/>
      <c r="B6" s="5"/>
      <c r="C6" s="5"/>
      <c r="D6" s="5"/>
      <c r="E6" s="5"/>
      <c r="F6" s="5"/>
      <c r="G6" s="5"/>
      <c r="H6" s="5"/>
      <c r="I6" s="5"/>
      <c r="J6" s="601"/>
      <c r="K6" s="601"/>
      <c r="L6" s="601"/>
      <c r="M6" s="601"/>
      <c r="N6" s="601"/>
      <c r="O6" s="601"/>
      <c r="P6" s="601"/>
      <c r="Q6" s="601"/>
      <c r="R6" s="601"/>
      <c r="S6" s="601"/>
      <c r="T6" s="98"/>
    </row>
    <row r="7" spans="1:20" ht="18" customHeight="1">
      <c r="A7" s="34"/>
      <c r="B7" s="5"/>
      <c r="C7" s="5"/>
      <c r="D7" s="5"/>
      <c r="E7" s="5"/>
      <c r="F7" s="5"/>
      <c r="G7" s="5"/>
      <c r="H7" s="5"/>
      <c r="I7" s="5"/>
      <c r="J7" s="124"/>
      <c r="K7" s="99"/>
      <c r="L7" s="99"/>
      <c r="M7" s="99"/>
      <c r="N7" s="99"/>
      <c r="O7" s="99"/>
      <c r="P7" s="99"/>
      <c r="Q7" s="97"/>
      <c r="R7" s="97"/>
      <c r="S7" s="97"/>
      <c r="T7" s="98"/>
    </row>
    <row r="8" spans="1:20" ht="12" customHeight="1" thickBot="1">
      <c r="A8" s="329"/>
      <c r="B8" s="9"/>
      <c r="C8" s="125" t="s">
        <v>63</v>
      </c>
      <c r="D8" s="126"/>
      <c r="E8" s="126"/>
      <c r="F8" s="126"/>
      <c r="G8" s="126"/>
      <c r="H8" s="126"/>
      <c r="I8" s="126"/>
      <c r="J8" s="127"/>
      <c r="K8" s="6"/>
      <c r="L8" s="6"/>
      <c r="M8" s="7"/>
      <c r="N8" s="7"/>
      <c r="O8" s="7"/>
      <c r="P8" s="7"/>
      <c r="Q8" s="97"/>
      <c r="R8" s="97"/>
      <c r="S8" s="104" t="s">
        <v>62</v>
      </c>
      <c r="T8" s="98"/>
    </row>
    <row r="9" spans="1:20" ht="36.75" customHeight="1" thickBot="1">
      <c r="A9" s="34"/>
      <c r="B9" s="608" t="s">
        <v>64</v>
      </c>
      <c r="C9" s="609"/>
      <c r="D9" s="609"/>
      <c r="E9" s="609"/>
      <c r="F9" s="609"/>
      <c r="G9" s="609"/>
      <c r="H9" s="609"/>
      <c r="I9" s="609"/>
      <c r="J9" s="610"/>
      <c r="K9" s="230" t="s">
        <v>237</v>
      </c>
      <c r="L9" s="230" t="s">
        <v>66</v>
      </c>
      <c r="M9" s="230" t="s">
        <v>220</v>
      </c>
      <c r="N9" s="230" t="s">
        <v>221</v>
      </c>
      <c r="O9" s="230" t="s">
        <v>238</v>
      </c>
      <c r="P9" s="230" t="s">
        <v>239</v>
      </c>
      <c r="Q9" s="231">
        <v>2025</v>
      </c>
      <c r="R9" s="230">
        <v>2026</v>
      </c>
      <c r="S9" s="290">
        <v>2027</v>
      </c>
      <c r="T9" s="292"/>
    </row>
    <row r="10" spans="1:20" ht="14.45" customHeight="1">
      <c r="A10" s="34"/>
      <c r="B10" s="623">
        <v>1</v>
      </c>
      <c r="C10" s="624"/>
      <c r="D10" s="624"/>
      <c r="E10" s="624"/>
      <c r="F10" s="624"/>
      <c r="G10" s="624"/>
      <c r="H10" s="624"/>
      <c r="I10" s="624"/>
      <c r="J10" s="625"/>
      <c r="K10" s="229">
        <v>2</v>
      </c>
      <c r="L10" s="229"/>
      <c r="M10" s="229">
        <v>3</v>
      </c>
      <c r="N10" s="229">
        <v>4</v>
      </c>
      <c r="O10" s="229">
        <v>5</v>
      </c>
      <c r="P10" s="229">
        <v>6</v>
      </c>
      <c r="Q10" s="229">
        <v>7</v>
      </c>
      <c r="R10" s="229">
        <v>8</v>
      </c>
      <c r="S10" s="291">
        <v>9</v>
      </c>
      <c r="T10" s="292"/>
    </row>
    <row r="11" spans="1:20" ht="14.45" customHeight="1">
      <c r="A11" s="596" t="s">
        <v>342</v>
      </c>
      <c r="B11" s="596"/>
      <c r="C11" s="596"/>
      <c r="D11" s="596"/>
      <c r="E11" s="596"/>
      <c r="F11" s="596"/>
      <c r="G11" s="596"/>
      <c r="H11" s="596"/>
      <c r="I11" s="596"/>
      <c r="J11" s="596"/>
      <c r="K11" s="16">
        <v>0</v>
      </c>
      <c r="L11" s="11">
        <v>102</v>
      </c>
      <c r="M11" s="17">
        <v>0</v>
      </c>
      <c r="N11" s="17">
        <v>0</v>
      </c>
      <c r="O11" s="18">
        <v>0</v>
      </c>
      <c r="P11" s="19">
        <v>0</v>
      </c>
      <c r="Q11" s="20">
        <v>0</v>
      </c>
      <c r="R11" s="20">
        <v>94775</v>
      </c>
      <c r="S11" s="20">
        <v>201250</v>
      </c>
      <c r="T11" s="292"/>
    </row>
    <row r="12" spans="1:20" ht="14.45" customHeight="1">
      <c r="A12" s="602" t="s">
        <v>314</v>
      </c>
      <c r="B12" s="602"/>
      <c r="C12" s="602"/>
      <c r="D12" s="602"/>
      <c r="E12" s="602"/>
      <c r="F12" s="602"/>
      <c r="G12" s="602"/>
      <c r="H12" s="602"/>
      <c r="I12" s="602"/>
      <c r="J12" s="603"/>
      <c r="K12" s="279">
        <v>127</v>
      </c>
      <c r="L12" s="277"/>
      <c r="M12" s="278" t="s">
        <v>223</v>
      </c>
      <c r="N12" s="278" t="s">
        <v>223</v>
      </c>
      <c r="O12" s="13">
        <v>0</v>
      </c>
      <c r="P12" s="14">
        <v>0</v>
      </c>
      <c r="Q12" s="312">
        <f>Q115</f>
        <v>4069176.24</v>
      </c>
      <c r="R12" s="312">
        <f>R115-R11</f>
        <v>4729751.1500000004</v>
      </c>
      <c r="S12" s="312">
        <f>S115-S11</f>
        <v>4023354.2699999996</v>
      </c>
      <c r="T12" s="292"/>
    </row>
    <row r="13" spans="1:20" ht="19.899999999999999" customHeight="1">
      <c r="A13" s="330"/>
      <c r="B13" s="591" t="s">
        <v>49</v>
      </c>
      <c r="C13" s="592"/>
      <c r="D13" s="592"/>
      <c r="E13" s="592"/>
      <c r="F13" s="592"/>
      <c r="G13" s="592"/>
      <c r="H13" s="592"/>
      <c r="I13" s="592"/>
      <c r="J13" s="593"/>
      <c r="K13" s="10">
        <v>127</v>
      </c>
      <c r="L13" s="11">
        <v>100</v>
      </c>
      <c r="M13" s="12">
        <v>1</v>
      </c>
      <c r="N13" s="12">
        <v>0</v>
      </c>
      <c r="O13" s="13">
        <v>0</v>
      </c>
      <c r="P13" s="14">
        <v>0</v>
      </c>
      <c r="Q13" s="313">
        <f>Q14+Q22+Q41+Q52+Q47</f>
        <v>1827178</v>
      </c>
      <c r="R13" s="313">
        <f>R14+R22+R41+R52</f>
        <v>1713278</v>
      </c>
      <c r="S13" s="313">
        <f>S14+S22+S41+S52</f>
        <v>1721808</v>
      </c>
      <c r="T13" s="293"/>
    </row>
    <row r="14" spans="1:20" ht="28.9" customHeight="1">
      <c r="A14" s="330"/>
      <c r="B14" s="112"/>
      <c r="C14" s="128"/>
      <c r="D14" s="607" t="s">
        <v>50</v>
      </c>
      <c r="E14" s="611"/>
      <c r="F14" s="611"/>
      <c r="G14" s="611"/>
      <c r="H14" s="611"/>
      <c r="I14" s="611"/>
      <c r="J14" s="612"/>
      <c r="K14" s="10">
        <v>127</v>
      </c>
      <c r="L14" s="11">
        <v>102</v>
      </c>
      <c r="M14" s="12">
        <v>1</v>
      </c>
      <c r="N14" s="12">
        <v>2</v>
      </c>
      <c r="O14" s="13">
        <v>0</v>
      </c>
      <c r="P14" s="14">
        <v>0</v>
      </c>
      <c r="Q14" s="15">
        <f t="shared" ref="Q14:S16" si="0">Q15</f>
        <v>454398</v>
      </c>
      <c r="R14" s="15">
        <f t="shared" si="0"/>
        <v>455700</v>
      </c>
      <c r="S14" s="15">
        <f t="shared" si="0"/>
        <v>455700</v>
      </c>
      <c r="T14" s="293"/>
    </row>
    <row r="15" spans="1:20" ht="48" customHeight="1">
      <c r="A15" s="330"/>
      <c r="B15" s="112"/>
      <c r="C15" s="131"/>
      <c r="D15" s="114"/>
      <c r="E15" s="594" t="s">
        <v>328</v>
      </c>
      <c r="F15" s="594"/>
      <c r="G15" s="594"/>
      <c r="H15" s="594"/>
      <c r="I15" s="594"/>
      <c r="J15" s="595"/>
      <c r="K15" s="16">
        <v>127</v>
      </c>
      <c r="L15" s="11">
        <v>102</v>
      </c>
      <c r="M15" s="17">
        <v>1</v>
      </c>
      <c r="N15" s="17">
        <v>2</v>
      </c>
      <c r="O15" s="18">
        <v>5800000000</v>
      </c>
      <c r="P15" s="19">
        <v>0</v>
      </c>
      <c r="Q15" s="20">
        <f t="shared" si="0"/>
        <v>454398</v>
      </c>
      <c r="R15" s="20">
        <f t="shared" si="0"/>
        <v>455700</v>
      </c>
      <c r="S15" s="20">
        <f t="shared" si="0"/>
        <v>455700</v>
      </c>
      <c r="T15" s="293"/>
    </row>
    <row r="16" spans="1:20" ht="18" customHeight="1">
      <c r="A16" s="330"/>
      <c r="B16" s="112"/>
      <c r="C16" s="131"/>
      <c r="D16" s="114"/>
      <c r="E16" s="133"/>
      <c r="F16" s="132"/>
      <c r="G16" s="132"/>
      <c r="H16" s="132"/>
      <c r="I16" s="132"/>
      <c r="J16" s="133" t="s">
        <v>302</v>
      </c>
      <c r="K16" s="16">
        <v>127</v>
      </c>
      <c r="L16" s="11"/>
      <c r="M16" s="17">
        <v>1</v>
      </c>
      <c r="N16" s="17">
        <v>2</v>
      </c>
      <c r="O16" s="18">
        <v>5840000000</v>
      </c>
      <c r="P16" s="19">
        <v>0</v>
      </c>
      <c r="Q16" s="20">
        <f t="shared" si="0"/>
        <v>454398</v>
      </c>
      <c r="R16" s="20">
        <f t="shared" si="0"/>
        <v>455700</v>
      </c>
      <c r="S16" s="20">
        <f t="shared" si="0"/>
        <v>455700</v>
      </c>
      <c r="T16" s="293"/>
    </row>
    <row r="17" spans="1:20" ht="25.15" customHeight="1">
      <c r="A17" s="330"/>
      <c r="B17" s="112"/>
      <c r="C17" s="131"/>
      <c r="D17" s="114"/>
      <c r="E17" s="133"/>
      <c r="F17" s="132"/>
      <c r="G17" s="132"/>
      <c r="H17" s="132"/>
      <c r="I17" s="132"/>
      <c r="J17" s="133" t="s">
        <v>303</v>
      </c>
      <c r="K17" s="16">
        <v>127</v>
      </c>
      <c r="L17" s="11"/>
      <c r="M17" s="17">
        <v>1</v>
      </c>
      <c r="N17" s="17">
        <v>2</v>
      </c>
      <c r="O17" s="18">
        <v>5840500000</v>
      </c>
      <c r="P17" s="19">
        <v>0</v>
      </c>
      <c r="Q17" s="20">
        <f t="shared" ref="Q17:S18" si="1">Q18</f>
        <v>454398</v>
      </c>
      <c r="R17" s="20">
        <f t="shared" si="1"/>
        <v>455700</v>
      </c>
      <c r="S17" s="20">
        <f t="shared" si="1"/>
        <v>455700</v>
      </c>
      <c r="T17" s="293"/>
    </row>
    <row r="18" spans="1:20" ht="12.6" customHeight="1">
      <c r="A18" s="330"/>
      <c r="B18" s="112"/>
      <c r="C18" s="131"/>
      <c r="D18" s="113"/>
      <c r="E18" s="133"/>
      <c r="F18" s="594" t="s">
        <v>69</v>
      </c>
      <c r="G18" s="594"/>
      <c r="H18" s="594"/>
      <c r="I18" s="594"/>
      <c r="J18" s="595"/>
      <c r="K18" s="16">
        <v>127</v>
      </c>
      <c r="L18" s="11">
        <v>102</v>
      </c>
      <c r="M18" s="17">
        <v>1</v>
      </c>
      <c r="N18" s="17">
        <v>2</v>
      </c>
      <c r="O18" s="18">
        <v>5840510010</v>
      </c>
      <c r="P18" s="19">
        <v>0</v>
      </c>
      <c r="Q18" s="20">
        <f t="shared" si="1"/>
        <v>454398</v>
      </c>
      <c r="R18" s="20">
        <f t="shared" si="1"/>
        <v>455700</v>
      </c>
      <c r="S18" s="20">
        <f t="shared" si="1"/>
        <v>455700</v>
      </c>
      <c r="T18" s="293"/>
    </row>
    <row r="19" spans="1:20" ht="24" customHeight="1">
      <c r="A19" s="330"/>
      <c r="B19" s="112"/>
      <c r="C19" s="131"/>
      <c r="D19" s="113"/>
      <c r="E19" s="133"/>
      <c r="F19" s="133"/>
      <c r="G19" s="132"/>
      <c r="H19" s="132"/>
      <c r="I19" s="132"/>
      <c r="J19" s="133" t="s">
        <v>70</v>
      </c>
      <c r="K19" s="16">
        <v>127</v>
      </c>
      <c r="L19" s="11"/>
      <c r="M19" s="17">
        <v>1</v>
      </c>
      <c r="N19" s="17">
        <v>2</v>
      </c>
      <c r="O19" s="18">
        <v>5840510010</v>
      </c>
      <c r="P19" s="19">
        <v>120</v>
      </c>
      <c r="Q19" s="20">
        <f>Q20+Q21</f>
        <v>454398</v>
      </c>
      <c r="R19" s="20">
        <f>R20+R21</f>
        <v>455700</v>
      </c>
      <c r="S19" s="20">
        <f>S20+S21</f>
        <v>455700</v>
      </c>
      <c r="T19" s="293"/>
    </row>
    <row r="20" spans="1:20" ht="13.9" customHeight="1">
      <c r="A20" s="330"/>
      <c r="B20" s="112"/>
      <c r="C20" s="131"/>
      <c r="D20" s="113"/>
      <c r="E20" s="133"/>
      <c r="F20" s="133"/>
      <c r="G20" s="132"/>
      <c r="H20" s="132"/>
      <c r="I20" s="132"/>
      <c r="J20" s="133" t="s">
        <v>51</v>
      </c>
      <c r="K20" s="16">
        <v>127</v>
      </c>
      <c r="L20" s="11"/>
      <c r="M20" s="17">
        <v>1</v>
      </c>
      <c r="N20" s="17">
        <v>2</v>
      </c>
      <c r="O20" s="18">
        <v>5840510010</v>
      </c>
      <c r="P20" s="19">
        <v>121</v>
      </c>
      <c r="Q20" s="20">
        <v>349000</v>
      </c>
      <c r="R20" s="20">
        <v>350000</v>
      </c>
      <c r="S20" s="20">
        <v>350000</v>
      </c>
      <c r="T20" s="293"/>
    </row>
    <row r="21" spans="1:20" ht="38.450000000000003" customHeight="1">
      <c r="A21" s="330"/>
      <c r="B21" s="112"/>
      <c r="C21" s="131"/>
      <c r="D21" s="113"/>
      <c r="E21" s="132"/>
      <c r="F21" s="133"/>
      <c r="G21" s="594" t="s">
        <v>52</v>
      </c>
      <c r="H21" s="594"/>
      <c r="I21" s="594"/>
      <c r="J21" s="595"/>
      <c r="K21" s="16">
        <v>127</v>
      </c>
      <c r="L21" s="11">
        <v>102</v>
      </c>
      <c r="M21" s="17">
        <v>1</v>
      </c>
      <c r="N21" s="17">
        <v>2</v>
      </c>
      <c r="O21" s="18">
        <v>5840510010</v>
      </c>
      <c r="P21" s="19">
        <v>129</v>
      </c>
      <c r="Q21" s="20">
        <v>105398</v>
      </c>
      <c r="R21" s="20">
        <v>105700</v>
      </c>
      <c r="S21" s="20">
        <v>105700</v>
      </c>
      <c r="T21" s="293"/>
    </row>
    <row r="22" spans="1:20" s="22" customFormat="1" ht="40.5" customHeight="1">
      <c r="A22" s="331"/>
      <c r="B22" s="112"/>
      <c r="C22" s="128"/>
      <c r="D22" s="113"/>
      <c r="E22" s="113"/>
      <c r="F22" s="114"/>
      <c r="G22" s="113"/>
      <c r="H22" s="113"/>
      <c r="I22" s="113"/>
      <c r="J22" s="114" t="s">
        <v>53</v>
      </c>
      <c r="K22" s="10">
        <v>127</v>
      </c>
      <c r="L22" s="21"/>
      <c r="M22" s="12">
        <v>1</v>
      </c>
      <c r="N22" s="12">
        <v>4</v>
      </c>
      <c r="O22" s="13">
        <v>0</v>
      </c>
      <c r="P22" s="14">
        <v>0</v>
      </c>
      <c r="Q22" s="15">
        <f>Q23</f>
        <v>1248137</v>
      </c>
      <c r="R22" s="15">
        <f>R23</f>
        <v>1244535</v>
      </c>
      <c r="S22" s="15">
        <f>S23</f>
        <v>1253065</v>
      </c>
      <c r="T22" s="292"/>
    </row>
    <row r="23" spans="1:20" ht="39.6" customHeight="1">
      <c r="A23" s="330"/>
      <c r="B23" s="23"/>
      <c r="C23" s="24"/>
      <c r="D23" s="594" t="s">
        <v>328</v>
      </c>
      <c r="E23" s="594"/>
      <c r="F23" s="594"/>
      <c r="G23" s="594"/>
      <c r="H23" s="594"/>
      <c r="I23" s="594"/>
      <c r="J23" s="595"/>
      <c r="K23" s="16">
        <v>127</v>
      </c>
      <c r="L23" s="11">
        <v>104</v>
      </c>
      <c r="M23" s="17">
        <v>1</v>
      </c>
      <c r="N23" s="17">
        <v>4</v>
      </c>
      <c r="O23" s="18">
        <v>5800000000</v>
      </c>
      <c r="P23" s="19">
        <v>0</v>
      </c>
      <c r="Q23" s="20">
        <f>Q25</f>
        <v>1248137</v>
      </c>
      <c r="R23" s="20">
        <f>R25</f>
        <v>1244535</v>
      </c>
      <c r="S23" s="20">
        <f>S25</f>
        <v>1253065</v>
      </c>
      <c r="T23" s="293"/>
    </row>
    <row r="24" spans="1:20" ht="18" customHeight="1">
      <c r="A24" s="330"/>
      <c r="B24" s="112"/>
      <c r="C24" s="131"/>
      <c r="D24" s="114"/>
      <c r="E24" s="133"/>
      <c r="F24" s="132"/>
      <c r="G24" s="132"/>
      <c r="H24" s="132"/>
      <c r="I24" s="132"/>
      <c r="J24" s="133" t="s">
        <v>302</v>
      </c>
      <c r="K24" s="16">
        <v>127</v>
      </c>
      <c r="L24" s="11"/>
      <c r="M24" s="17">
        <v>1</v>
      </c>
      <c r="N24" s="17">
        <v>4</v>
      </c>
      <c r="O24" s="18">
        <v>5840000000</v>
      </c>
      <c r="P24" s="19">
        <v>0</v>
      </c>
      <c r="Q24" s="20">
        <f>Q25</f>
        <v>1248137</v>
      </c>
      <c r="R24" s="20">
        <f>R25</f>
        <v>1244535</v>
      </c>
      <c r="S24" s="20">
        <f>S25</f>
        <v>1253065</v>
      </c>
      <c r="T24" s="293"/>
    </row>
    <row r="25" spans="1:20" ht="24" customHeight="1">
      <c r="A25" s="330"/>
      <c r="B25" s="26"/>
      <c r="C25" s="27"/>
      <c r="D25" s="114"/>
      <c r="E25" s="594" t="s">
        <v>303</v>
      </c>
      <c r="F25" s="594"/>
      <c r="G25" s="594"/>
      <c r="H25" s="594"/>
      <c r="I25" s="594"/>
      <c r="J25" s="595"/>
      <c r="K25" s="16">
        <v>127</v>
      </c>
      <c r="L25" s="11">
        <v>104</v>
      </c>
      <c r="M25" s="17">
        <v>1</v>
      </c>
      <c r="N25" s="17">
        <v>4</v>
      </c>
      <c r="O25" s="18">
        <v>5840500000</v>
      </c>
      <c r="P25" s="19">
        <v>0</v>
      </c>
      <c r="Q25" s="20">
        <f>Q26+Q39+Q35+Q37</f>
        <v>1248137</v>
      </c>
      <c r="R25" s="20">
        <f>R26+R39+R35+R37</f>
        <v>1244535</v>
      </c>
      <c r="S25" s="20">
        <f>S26+S39+S35+S37</f>
        <v>1253065</v>
      </c>
      <c r="T25" s="293"/>
    </row>
    <row r="26" spans="1:20" ht="15.6" customHeight="1">
      <c r="A26" s="330"/>
      <c r="B26" s="26"/>
      <c r="C26" s="27"/>
      <c r="D26" s="113"/>
      <c r="E26" s="133"/>
      <c r="F26" s="594" t="s">
        <v>373</v>
      </c>
      <c r="G26" s="594"/>
      <c r="H26" s="594"/>
      <c r="I26" s="594"/>
      <c r="J26" s="595"/>
      <c r="K26" s="16">
        <v>127</v>
      </c>
      <c r="L26" s="11">
        <v>104</v>
      </c>
      <c r="M26" s="17">
        <v>1</v>
      </c>
      <c r="N26" s="17">
        <v>4</v>
      </c>
      <c r="O26" s="18">
        <v>5840510020</v>
      </c>
      <c r="P26" s="19">
        <v>0</v>
      </c>
      <c r="Q26" s="20">
        <f>Q27+Q30+Q33</f>
        <v>887430</v>
      </c>
      <c r="R26" s="20">
        <f>R27+R30+R33</f>
        <v>887430</v>
      </c>
      <c r="S26" s="20">
        <f>S27+S30+S33</f>
        <v>887430</v>
      </c>
      <c r="T26" s="293"/>
    </row>
    <row r="27" spans="1:20" ht="22.9" customHeight="1">
      <c r="A27" s="330"/>
      <c r="B27" s="26"/>
      <c r="C27" s="27"/>
      <c r="D27" s="113"/>
      <c r="E27" s="132"/>
      <c r="F27" s="133"/>
      <c r="G27" s="594" t="s">
        <v>70</v>
      </c>
      <c r="H27" s="594"/>
      <c r="I27" s="594"/>
      <c r="J27" s="595"/>
      <c r="K27" s="16">
        <v>127</v>
      </c>
      <c r="L27" s="11">
        <v>104</v>
      </c>
      <c r="M27" s="17">
        <v>1</v>
      </c>
      <c r="N27" s="17">
        <v>4</v>
      </c>
      <c r="O27" s="18">
        <v>5840510020</v>
      </c>
      <c r="P27" s="19" t="s">
        <v>71</v>
      </c>
      <c r="Q27" s="20">
        <f>Q28+Q29</f>
        <v>605430</v>
      </c>
      <c r="R27" s="20">
        <f>R28+R29</f>
        <v>605430</v>
      </c>
      <c r="S27" s="20">
        <f>S28+S29</f>
        <v>605430</v>
      </c>
      <c r="T27" s="293"/>
    </row>
    <row r="28" spans="1:20" ht="15.6" customHeight="1">
      <c r="A28" s="330"/>
      <c r="B28" s="26"/>
      <c r="C28" s="27"/>
      <c r="D28" s="113"/>
      <c r="E28" s="132"/>
      <c r="F28" s="133"/>
      <c r="G28" s="132"/>
      <c r="H28" s="132"/>
      <c r="I28" s="132"/>
      <c r="J28" s="133" t="s">
        <v>51</v>
      </c>
      <c r="K28" s="16">
        <v>127</v>
      </c>
      <c r="L28" s="11"/>
      <c r="M28" s="17">
        <v>1</v>
      </c>
      <c r="N28" s="17">
        <v>4</v>
      </c>
      <c r="O28" s="18">
        <v>5840510020</v>
      </c>
      <c r="P28" s="19">
        <v>121</v>
      </c>
      <c r="Q28" s="20">
        <v>465000</v>
      </c>
      <c r="R28" s="20">
        <v>465000</v>
      </c>
      <c r="S28" s="20">
        <v>465000</v>
      </c>
      <c r="T28" s="293"/>
    </row>
    <row r="29" spans="1:20" ht="36" customHeight="1">
      <c r="A29" s="330"/>
      <c r="B29" s="26"/>
      <c r="C29" s="27"/>
      <c r="D29" s="113"/>
      <c r="E29" s="132"/>
      <c r="F29" s="133"/>
      <c r="G29" s="132"/>
      <c r="H29" s="132"/>
      <c r="I29" s="132"/>
      <c r="J29" s="133" t="s">
        <v>52</v>
      </c>
      <c r="K29" s="16">
        <v>127</v>
      </c>
      <c r="L29" s="11"/>
      <c r="M29" s="17">
        <v>1</v>
      </c>
      <c r="N29" s="17">
        <v>4</v>
      </c>
      <c r="O29" s="18">
        <v>5840510020</v>
      </c>
      <c r="P29" s="19">
        <v>129</v>
      </c>
      <c r="Q29" s="20">
        <v>140430</v>
      </c>
      <c r="R29" s="20">
        <v>140430</v>
      </c>
      <c r="S29" s="273">
        <v>140430</v>
      </c>
      <c r="T29" s="25"/>
    </row>
    <row r="30" spans="1:20" ht="24.75" customHeight="1">
      <c r="A30" s="330"/>
      <c r="B30" s="26"/>
      <c r="C30" s="27"/>
      <c r="D30" s="113"/>
      <c r="E30" s="132"/>
      <c r="F30" s="133"/>
      <c r="G30" s="594" t="s">
        <v>73</v>
      </c>
      <c r="H30" s="594"/>
      <c r="I30" s="594"/>
      <c r="J30" s="595"/>
      <c r="K30" s="16">
        <v>127</v>
      </c>
      <c r="L30" s="11">
        <v>104</v>
      </c>
      <c r="M30" s="17">
        <v>1</v>
      </c>
      <c r="N30" s="17">
        <v>4</v>
      </c>
      <c r="O30" s="18">
        <v>5840510020</v>
      </c>
      <c r="P30" s="19" t="s">
        <v>72</v>
      </c>
      <c r="Q30" s="20">
        <f>Q31+Q32</f>
        <v>280000</v>
      </c>
      <c r="R30" s="20">
        <f>R31+R32</f>
        <v>280000</v>
      </c>
      <c r="S30" s="273">
        <f>S31+S32</f>
        <v>280000</v>
      </c>
      <c r="T30" s="25"/>
    </row>
    <row r="31" spans="1:20" ht="18" customHeight="1">
      <c r="A31" s="330"/>
      <c r="B31" s="26"/>
      <c r="C31" s="27"/>
      <c r="D31" s="113"/>
      <c r="E31" s="132"/>
      <c r="F31" s="133"/>
      <c r="G31" s="132"/>
      <c r="H31" s="132"/>
      <c r="I31" s="132"/>
      <c r="J31" s="133" t="s">
        <v>295</v>
      </c>
      <c r="K31" s="16">
        <v>127</v>
      </c>
      <c r="L31" s="11"/>
      <c r="M31" s="17">
        <v>1</v>
      </c>
      <c r="N31" s="17">
        <v>4</v>
      </c>
      <c r="O31" s="18">
        <v>5840510020</v>
      </c>
      <c r="P31" s="19">
        <v>244</v>
      </c>
      <c r="Q31" s="20">
        <v>250000</v>
      </c>
      <c r="R31" s="20">
        <v>250000</v>
      </c>
      <c r="S31" s="273">
        <v>250000</v>
      </c>
      <c r="T31" s="25"/>
    </row>
    <row r="32" spans="1:20" ht="18" customHeight="1">
      <c r="A32" s="330"/>
      <c r="B32" s="26"/>
      <c r="C32" s="27"/>
      <c r="D32" s="113"/>
      <c r="E32" s="132"/>
      <c r="F32" s="133"/>
      <c r="G32" s="132"/>
      <c r="H32" s="132"/>
      <c r="I32" s="132"/>
      <c r="J32" s="133" t="s">
        <v>287</v>
      </c>
      <c r="K32" s="16">
        <v>127</v>
      </c>
      <c r="L32" s="11"/>
      <c r="M32" s="17">
        <v>1</v>
      </c>
      <c r="N32" s="17">
        <v>4</v>
      </c>
      <c r="O32" s="18">
        <v>5840510020</v>
      </c>
      <c r="P32" s="19">
        <v>247</v>
      </c>
      <c r="Q32" s="20">
        <v>30000</v>
      </c>
      <c r="R32" s="20">
        <v>30000</v>
      </c>
      <c r="S32" s="273">
        <v>30000</v>
      </c>
      <c r="T32" s="25"/>
    </row>
    <row r="33" spans="1:27" ht="14.25" customHeight="1">
      <c r="A33" s="330"/>
      <c r="B33" s="26"/>
      <c r="C33" s="28"/>
      <c r="D33" s="130"/>
      <c r="E33" s="134"/>
      <c r="F33" s="132"/>
      <c r="G33" s="134"/>
      <c r="H33" s="134"/>
      <c r="I33" s="134"/>
      <c r="J33" s="135" t="s">
        <v>191</v>
      </c>
      <c r="K33" s="16">
        <v>127</v>
      </c>
      <c r="L33" s="11"/>
      <c r="M33" s="17">
        <v>1</v>
      </c>
      <c r="N33" s="17">
        <v>4</v>
      </c>
      <c r="O33" s="18">
        <v>5840510020</v>
      </c>
      <c r="P33" s="19">
        <v>850</v>
      </c>
      <c r="Q33" s="20">
        <f>Q34</f>
        <v>2000</v>
      </c>
      <c r="R33" s="20">
        <f>R34</f>
        <v>2000</v>
      </c>
      <c r="S33" s="273">
        <f>S34</f>
        <v>2000</v>
      </c>
      <c r="T33" s="25"/>
    </row>
    <row r="34" spans="1:27" ht="13.5" customHeight="1">
      <c r="A34" s="330"/>
      <c r="B34" s="88"/>
      <c r="C34" s="89"/>
      <c r="D34" s="136"/>
      <c r="E34" s="137"/>
      <c r="F34" s="140"/>
      <c r="G34" s="137"/>
      <c r="H34" s="137"/>
      <c r="I34" s="137"/>
      <c r="J34" s="135" t="s">
        <v>193</v>
      </c>
      <c r="K34" s="16">
        <v>127</v>
      </c>
      <c r="L34" s="11"/>
      <c r="M34" s="17">
        <v>1</v>
      </c>
      <c r="N34" s="17">
        <v>4</v>
      </c>
      <c r="O34" s="18">
        <v>5840510020</v>
      </c>
      <c r="P34" s="19">
        <v>853</v>
      </c>
      <c r="Q34" s="20">
        <v>2000</v>
      </c>
      <c r="R34" s="20">
        <v>2000</v>
      </c>
      <c r="S34" s="273">
        <v>2000</v>
      </c>
      <c r="T34" s="25"/>
    </row>
    <row r="35" spans="1:27" ht="60" customHeight="1">
      <c r="A35" s="330"/>
      <c r="B35" s="88"/>
      <c r="C35" s="89"/>
      <c r="D35" s="136"/>
      <c r="E35" s="137"/>
      <c r="F35" s="595" t="s">
        <v>362</v>
      </c>
      <c r="G35" s="597"/>
      <c r="H35" s="597"/>
      <c r="I35" s="597"/>
      <c r="J35" s="598"/>
      <c r="K35" s="16">
        <v>127</v>
      </c>
      <c r="L35" s="11"/>
      <c r="M35" s="17">
        <v>1</v>
      </c>
      <c r="N35" s="17">
        <v>4</v>
      </c>
      <c r="O35" s="18" t="s">
        <v>363</v>
      </c>
      <c r="P35" s="19">
        <v>0</v>
      </c>
      <c r="Q35" s="20">
        <f>Q36</f>
        <v>14500</v>
      </c>
      <c r="R35" s="20">
        <f>R36</f>
        <v>14500</v>
      </c>
      <c r="S35" s="273">
        <f>S36</f>
        <v>14500</v>
      </c>
      <c r="T35" s="25"/>
    </row>
    <row r="36" spans="1:27" ht="16.899999999999999" customHeight="1">
      <c r="A36" s="330"/>
      <c r="B36" s="26"/>
      <c r="C36" s="28"/>
      <c r="D36" s="130"/>
      <c r="E36" s="134"/>
      <c r="F36" s="132"/>
      <c r="G36" s="134"/>
      <c r="H36" s="134"/>
      <c r="I36" s="134"/>
      <c r="J36" s="135" t="s">
        <v>46</v>
      </c>
      <c r="K36" s="16">
        <v>127</v>
      </c>
      <c r="L36" s="11"/>
      <c r="M36" s="17">
        <v>1</v>
      </c>
      <c r="N36" s="17">
        <v>4</v>
      </c>
      <c r="O36" s="18" t="s">
        <v>363</v>
      </c>
      <c r="P36" s="19">
        <v>540</v>
      </c>
      <c r="Q36" s="20">
        <f>'Прил 11 4'!C11</f>
        <v>14500</v>
      </c>
      <c r="R36" s="20">
        <f>'Прил 11 4'!D11</f>
        <v>14500</v>
      </c>
      <c r="S36" s="273">
        <f>'Прил 11 4'!E11</f>
        <v>14500</v>
      </c>
      <c r="T36" s="25"/>
    </row>
    <row r="37" spans="1:27" ht="69.599999999999994" customHeight="1">
      <c r="A37" s="330"/>
      <c r="B37" s="88"/>
      <c r="C37" s="89"/>
      <c r="D37" s="136"/>
      <c r="E37" s="137"/>
      <c r="F37" s="595" t="s">
        <v>377</v>
      </c>
      <c r="G37" s="597"/>
      <c r="H37" s="597"/>
      <c r="I37" s="597"/>
      <c r="J37" s="598"/>
      <c r="K37" s="16">
        <v>127</v>
      </c>
      <c r="L37" s="11"/>
      <c r="M37" s="17">
        <v>1</v>
      </c>
      <c r="N37" s="17">
        <v>4</v>
      </c>
      <c r="O37" s="18" t="s">
        <v>378</v>
      </c>
      <c r="P37" s="19">
        <v>0</v>
      </c>
      <c r="Q37" s="20">
        <f>Q38</f>
        <v>9136</v>
      </c>
      <c r="R37" s="20">
        <f>R38</f>
        <v>9136</v>
      </c>
      <c r="S37" s="273">
        <f>S38</f>
        <v>9136</v>
      </c>
      <c r="T37" s="25"/>
    </row>
    <row r="38" spans="1:27" ht="16.899999999999999" customHeight="1">
      <c r="A38" s="330"/>
      <c r="B38" s="26"/>
      <c r="C38" s="28"/>
      <c r="D38" s="130"/>
      <c r="E38" s="134"/>
      <c r="F38" s="132"/>
      <c r="G38" s="134"/>
      <c r="H38" s="134"/>
      <c r="I38" s="134"/>
      <c r="J38" s="135" t="s">
        <v>46</v>
      </c>
      <c r="K38" s="16">
        <v>127</v>
      </c>
      <c r="L38" s="11"/>
      <c r="M38" s="17">
        <v>1</v>
      </c>
      <c r="N38" s="17">
        <v>4</v>
      </c>
      <c r="O38" s="18" t="s">
        <v>378</v>
      </c>
      <c r="P38" s="19">
        <v>540</v>
      </c>
      <c r="Q38" s="20">
        <f>'Прил 11 7'!C12</f>
        <v>9136</v>
      </c>
      <c r="R38" s="20">
        <f>'Прил 11 7'!D12</f>
        <v>9136</v>
      </c>
      <c r="S38" s="273">
        <f>'Прил 11 7'!E12</f>
        <v>9136</v>
      </c>
      <c r="T38" s="25"/>
    </row>
    <row r="39" spans="1:27" ht="74.45" customHeight="1">
      <c r="A39" s="330"/>
      <c r="B39" s="26"/>
      <c r="C39" s="27"/>
      <c r="D39" s="113"/>
      <c r="E39" s="132"/>
      <c r="F39" s="133"/>
      <c r="G39" s="595" t="s">
        <v>364</v>
      </c>
      <c r="H39" s="597"/>
      <c r="I39" s="597"/>
      <c r="J39" s="598"/>
      <c r="K39" s="16">
        <v>127</v>
      </c>
      <c r="L39" s="11">
        <v>104</v>
      </c>
      <c r="M39" s="17">
        <v>1</v>
      </c>
      <c r="N39" s="17">
        <v>4</v>
      </c>
      <c r="O39" s="18" t="s">
        <v>374</v>
      </c>
      <c r="P39" s="19">
        <v>0</v>
      </c>
      <c r="Q39" s="20">
        <f>Q40</f>
        <v>337071</v>
      </c>
      <c r="R39" s="20">
        <f>R40</f>
        <v>333469</v>
      </c>
      <c r="S39" s="273">
        <f>S40</f>
        <v>341999</v>
      </c>
      <c r="T39" s="25"/>
    </row>
    <row r="40" spans="1:27" ht="16.5" customHeight="1">
      <c r="A40" s="330"/>
      <c r="B40" s="26"/>
      <c r="C40" s="28"/>
      <c r="D40" s="130"/>
      <c r="E40" s="134"/>
      <c r="F40" s="132"/>
      <c r="G40" s="134"/>
      <c r="H40" s="134"/>
      <c r="I40" s="134"/>
      <c r="J40" s="135" t="s">
        <v>46</v>
      </c>
      <c r="K40" s="16">
        <v>127</v>
      </c>
      <c r="L40" s="11"/>
      <c r="M40" s="17">
        <v>1</v>
      </c>
      <c r="N40" s="17">
        <v>4</v>
      </c>
      <c r="O40" s="18" t="s">
        <v>374</v>
      </c>
      <c r="P40" s="19">
        <v>540</v>
      </c>
      <c r="Q40" s="20">
        <f>'Прил 11 5'!C13</f>
        <v>337071</v>
      </c>
      <c r="R40" s="20">
        <f>'Прил 11 5'!D13</f>
        <v>333469</v>
      </c>
      <c r="S40" s="273">
        <f>'Прил 11 5'!E13</f>
        <v>341999</v>
      </c>
      <c r="T40" s="25"/>
    </row>
    <row r="41" spans="1:27" s="22" customFormat="1" ht="33.6" customHeight="1">
      <c r="A41" s="331"/>
      <c r="B41" s="112"/>
      <c r="C41" s="128"/>
      <c r="D41" s="113"/>
      <c r="E41" s="113"/>
      <c r="F41" s="114"/>
      <c r="G41" s="113"/>
      <c r="H41" s="113"/>
      <c r="I41" s="113"/>
      <c r="J41" s="114" t="s">
        <v>198</v>
      </c>
      <c r="K41" s="10">
        <v>127</v>
      </c>
      <c r="L41" s="21"/>
      <c r="M41" s="12">
        <v>1</v>
      </c>
      <c r="N41" s="12">
        <v>6</v>
      </c>
      <c r="O41" s="13">
        <v>0</v>
      </c>
      <c r="P41" s="14">
        <v>0</v>
      </c>
      <c r="Q41" s="15">
        <f>Q42</f>
        <v>10543</v>
      </c>
      <c r="R41" s="274">
        <f t="shared" ref="R41:S45" si="2">R42</f>
        <v>10543</v>
      </c>
      <c r="S41" s="274">
        <f t="shared" si="2"/>
        <v>10543</v>
      </c>
      <c r="T41" s="100"/>
    </row>
    <row r="42" spans="1:27" ht="36" customHeight="1">
      <c r="A42" s="330"/>
      <c r="B42" s="23"/>
      <c r="C42" s="24"/>
      <c r="D42" s="594" t="s">
        <v>328</v>
      </c>
      <c r="E42" s="594"/>
      <c r="F42" s="594"/>
      <c r="G42" s="594"/>
      <c r="H42" s="594"/>
      <c r="I42" s="594"/>
      <c r="J42" s="595"/>
      <c r="K42" s="16">
        <v>127</v>
      </c>
      <c r="L42" s="11">
        <v>104</v>
      </c>
      <c r="M42" s="17">
        <v>1</v>
      </c>
      <c r="N42" s="17">
        <v>6</v>
      </c>
      <c r="O42" s="18">
        <v>5800000000</v>
      </c>
      <c r="P42" s="19">
        <v>0</v>
      </c>
      <c r="Q42" s="20">
        <f>Q44</f>
        <v>10543</v>
      </c>
      <c r="R42" s="273">
        <f>R44</f>
        <v>10543</v>
      </c>
      <c r="S42" s="273">
        <f>S44</f>
        <v>10543</v>
      </c>
      <c r="T42" s="25"/>
    </row>
    <row r="43" spans="1:27" ht="18" customHeight="1">
      <c r="A43" s="330"/>
      <c r="B43" s="112"/>
      <c r="C43" s="131"/>
      <c r="D43" s="114"/>
      <c r="E43" s="133"/>
      <c r="F43" s="132"/>
      <c r="G43" s="132"/>
      <c r="H43" s="132"/>
      <c r="I43" s="132"/>
      <c r="J43" s="133" t="s">
        <v>302</v>
      </c>
      <c r="K43" s="16">
        <v>127</v>
      </c>
      <c r="L43" s="11"/>
      <c r="M43" s="17">
        <v>1</v>
      </c>
      <c r="N43" s="17">
        <v>6</v>
      </c>
      <c r="O43" s="18">
        <v>5840000000</v>
      </c>
      <c r="P43" s="19">
        <v>0</v>
      </c>
      <c r="Q43" s="20">
        <f>Q44</f>
        <v>10543</v>
      </c>
      <c r="R43" s="20">
        <f>R44</f>
        <v>10543</v>
      </c>
      <c r="S43" s="20">
        <f>S44</f>
        <v>10543</v>
      </c>
      <c r="T43" s="293"/>
    </row>
    <row r="44" spans="1:27" ht="24" customHeight="1">
      <c r="A44" s="330"/>
      <c r="B44" s="26"/>
      <c r="C44" s="27"/>
      <c r="D44" s="114"/>
      <c r="E44" s="594" t="s">
        <v>303</v>
      </c>
      <c r="F44" s="594"/>
      <c r="G44" s="594"/>
      <c r="H44" s="594"/>
      <c r="I44" s="594"/>
      <c r="J44" s="595"/>
      <c r="K44" s="16">
        <v>127</v>
      </c>
      <c r="L44" s="11">
        <v>104</v>
      </c>
      <c r="M44" s="17">
        <v>1</v>
      </c>
      <c r="N44" s="17">
        <v>6</v>
      </c>
      <c r="O44" s="18">
        <v>5840500000</v>
      </c>
      <c r="P44" s="19">
        <v>0</v>
      </c>
      <c r="Q44" s="20">
        <f>Q45</f>
        <v>10543</v>
      </c>
      <c r="R44" s="273">
        <f t="shared" si="2"/>
        <v>10543</v>
      </c>
      <c r="S44" s="273">
        <f t="shared" si="2"/>
        <v>10543</v>
      </c>
      <c r="T44" s="25"/>
    </row>
    <row r="45" spans="1:27" ht="64.150000000000006" customHeight="1">
      <c r="A45" s="330"/>
      <c r="B45" s="26"/>
      <c r="C45" s="28"/>
      <c r="D45" s="129"/>
      <c r="E45" s="134"/>
      <c r="F45" s="282"/>
      <c r="G45" s="134"/>
      <c r="H45" s="134"/>
      <c r="I45" s="134"/>
      <c r="J45" s="135" t="s">
        <v>365</v>
      </c>
      <c r="K45" s="16">
        <v>127</v>
      </c>
      <c r="L45" s="11">
        <v>104</v>
      </c>
      <c r="M45" s="17">
        <v>1</v>
      </c>
      <c r="N45" s="17">
        <v>6</v>
      </c>
      <c r="O45" s="18" t="s">
        <v>375</v>
      </c>
      <c r="P45" s="19">
        <v>0</v>
      </c>
      <c r="Q45" s="20">
        <f>Q46</f>
        <v>10543</v>
      </c>
      <c r="R45" s="273">
        <f t="shared" si="2"/>
        <v>10543</v>
      </c>
      <c r="S45" s="273">
        <f t="shared" si="2"/>
        <v>10543</v>
      </c>
      <c r="T45" s="25"/>
    </row>
    <row r="46" spans="1:27" ht="21" customHeight="1">
      <c r="A46" s="330"/>
      <c r="B46" s="26"/>
      <c r="C46" s="28"/>
      <c r="D46" s="130"/>
      <c r="E46" s="134"/>
      <c r="F46" s="332"/>
      <c r="G46" s="134"/>
      <c r="H46" s="134"/>
      <c r="I46" s="134"/>
      <c r="J46" s="135" t="s">
        <v>46</v>
      </c>
      <c r="K46" s="16">
        <v>127</v>
      </c>
      <c r="L46" s="11"/>
      <c r="M46" s="17">
        <v>1</v>
      </c>
      <c r="N46" s="17">
        <v>6</v>
      </c>
      <c r="O46" s="18" t="s">
        <v>375</v>
      </c>
      <c r="P46" s="19">
        <v>540</v>
      </c>
      <c r="Q46" s="20">
        <f>'Прил 11 2'!C13</f>
        <v>10543</v>
      </c>
      <c r="R46" s="20">
        <f>'Прил 11 2'!D13</f>
        <v>10543</v>
      </c>
      <c r="S46" s="273">
        <f>'Прил 11 2'!E13</f>
        <v>10543</v>
      </c>
      <c r="T46" s="25"/>
    </row>
    <row r="47" spans="1:27" ht="17.25" customHeight="1">
      <c r="A47" s="360"/>
      <c r="B47" s="356"/>
      <c r="C47" s="357"/>
      <c r="D47" s="358"/>
      <c r="E47" s="359"/>
      <c r="F47" s="361"/>
      <c r="G47" s="359"/>
      <c r="H47" s="359"/>
      <c r="I47" s="359"/>
      <c r="J47" s="374" t="s">
        <v>392</v>
      </c>
      <c r="K47" s="363">
        <v>127</v>
      </c>
      <c r="L47" s="372"/>
      <c r="M47" s="365">
        <v>1</v>
      </c>
      <c r="N47" s="365">
        <v>7</v>
      </c>
      <c r="O47" s="366">
        <v>0</v>
      </c>
      <c r="P47" s="367">
        <v>0</v>
      </c>
      <c r="Q47" s="381">
        <f>Q48</f>
        <v>112100</v>
      </c>
      <c r="R47" s="381">
        <v>0</v>
      </c>
      <c r="S47" s="381">
        <v>0</v>
      </c>
      <c r="T47" s="362"/>
      <c r="U47" s="362"/>
      <c r="V47" s="362"/>
      <c r="W47" s="362"/>
      <c r="X47" s="362"/>
      <c r="Y47" s="375"/>
      <c r="Z47" s="375"/>
      <c r="AA47" s="375"/>
    </row>
    <row r="48" spans="1:27" ht="24.75" customHeight="1">
      <c r="A48" s="360"/>
      <c r="B48" s="356"/>
      <c r="C48" s="357"/>
      <c r="D48" s="358"/>
      <c r="E48" s="359"/>
      <c r="F48" s="361"/>
      <c r="G48" s="359"/>
      <c r="H48" s="359"/>
      <c r="I48" s="359"/>
      <c r="J48" s="373" t="s">
        <v>393</v>
      </c>
      <c r="K48" s="368">
        <v>127</v>
      </c>
      <c r="L48" s="364"/>
      <c r="M48" s="369">
        <v>1</v>
      </c>
      <c r="N48" s="369">
        <v>7</v>
      </c>
      <c r="O48" s="370">
        <v>7700000000</v>
      </c>
      <c r="P48" s="371">
        <v>0</v>
      </c>
      <c r="Q48" s="378">
        <f>Q49</f>
        <v>112100</v>
      </c>
      <c r="R48" s="378">
        <v>0</v>
      </c>
      <c r="S48" s="378">
        <v>0</v>
      </c>
      <c r="T48" s="376"/>
      <c r="U48" s="376"/>
      <c r="V48" s="376"/>
      <c r="W48" s="376"/>
      <c r="X48" s="376"/>
      <c r="Y48" s="377"/>
      <c r="Z48" s="377"/>
      <c r="AA48" s="377"/>
    </row>
    <row r="49" spans="1:27" ht="26.25" customHeight="1">
      <c r="A49" s="360"/>
      <c r="B49" s="356"/>
      <c r="C49" s="357"/>
      <c r="D49" s="358"/>
      <c r="E49" s="359"/>
      <c r="F49" s="361"/>
      <c r="G49" s="359"/>
      <c r="H49" s="359"/>
      <c r="I49" s="359"/>
      <c r="J49" s="373" t="s">
        <v>394</v>
      </c>
      <c r="K49" s="368">
        <v>127</v>
      </c>
      <c r="L49" s="364"/>
      <c r="M49" s="369">
        <v>1</v>
      </c>
      <c r="N49" s="369">
        <v>7</v>
      </c>
      <c r="O49" s="370">
        <v>7730010050</v>
      </c>
      <c r="P49" s="371">
        <v>0</v>
      </c>
      <c r="Q49" s="378">
        <f>Q50</f>
        <v>112100</v>
      </c>
      <c r="R49" s="378">
        <v>0</v>
      </c>
      <c r="S49" s="378">
        <v>0</v>
      </c>
      <c r="T49" s="376"/>
      <c r="U49" s="376"/>
      <c r="V49" s="376"/>
      <c r="W49" s="376"/>
      <c r="X49" s="376"/>
      <c r="Y49" s="377"/>
      <c r="Z49" s="377"/>
      <c r="AA49" s="377"/>
    </row>
    <row r="50" spans="1:27" ht="16.5" customHeight="1">
      <c r="A50" s="360"/>
      <c r="B50" s="356"/>
      <c r="C50" s="357"/>
      <c r="D50" s="358"/>
      <c r="E50" s="359"/>
      <c r="F50" s="361"/>
      <c r="G50" s="359"/>
      <c r="H50" s="359"/>
      <c r="I50" s="359"/>
      <c r="J50" s="373" t="s">
        <v>395</v>
      </c>
      <c r="K50" s="368">
        <v>127</v>
      </c>
      <c r="L50" s="364"/>
      <c r="M50" s="369">
        <v>1</v>
      </c>
      <c r="N50" s="369">
        <v>7</v>
      </c>
      <c r="O50" s="370">
        <v>7730010050</v>
      </c>
      <c r="P50" s="371">
        <v>800</v>
      </c>
      <c r="Q50" s="378">
        <f>Q51</f>
        <v>112100</v>
      </c>
      <c r="R50" s="378">
        <v>0</v>
      </c>
      <c r="S50" s="378">
        <v>0</v>
      </c>
      <c r="T50" s="376"/>
      <c r="U50" s="376"/>
      <c r="V50" s="376"/>
      <c r="W50" s="376"/>
      <c r="X50" s="376"/>
      <c r="Y50" s="377"/>
      <c r="Z50" s="377"/>
      <c r="AA50" s="377"/>
    </row>
    <row r="51" spans="1:27" ht="16.5" customHeight="1">
      <c r="A51" s="360"/>
      <c r="B51" s="356"/>
      <c r="C51" s="357"/>
      <c r="D51" s="358"/>
      <c r="E51" s="359"/>
      <c r="F51" s="361"/>
      <c r="G51" s="359"/>
      <c r="H51" s="359"/>
      <c r="I51" s="359"/>
      <c r="J51" s="373" t="s">
        <v>396</v>
      </c>
      <c r="K51" s="368">
        <v>127</v>
      </c>
      <c r="L51" s="364"/>
      <c r="M51" s="369">
        <v>1</v>
      </c>
      <c r="N51" s="369">
        <v>7</v>
      </c>
      <c r="O51" s="370">
        <v>7730010050</v>
      </c>
      <c r="P51" s="371">
        <v>880</v>
      </c>
      <c r="Q51" s="378">
        <v>112100</v>
      </c>
      <c r="R51" s="379">
        <v>0</v>
      </c>
      <c r="S51" s="380">
        <v>0</v>
      </c>
      <c r="T51" s="376"/>
      <c r="U51" s="376"/>
      <c r="V51" s="376"/>
      <c r="W51" s="376"/>
      <c r="X51" s="376"/>
      <c r="Y51" s="377"/>
      <c r="Z51" s="377"/>
      <c r="AA51" s="377"/>
    </row>
    <row r="52" spans="1:27" ht="14.25" customHeight="1">
      <c r="A52" s="330"/>
      <c r="B52" s="26"/>
      <c r="C52" s="28"/>
      <c r="D52" s="130"/>
      <c r="E52" s="134"/>
      <c r="F52" s="134"/>
      <c r="G52" s="134"/>
      <c r="H52" s="134"/>
      <c r="I52" s="134"/>
      <c r="J52" s="275" t="s">
        <v>207</v>
      </c>
      <c r="K52" s="10">
        <v>127</v>
      </c>
      <c r="L52" s="21"/>
      <c r="M52" s="12">
        <v>1</v>
      </c>
      <c r="N52" s="12">
        <v>13</v>
      </c>
      <c r="O52" s="13">
        <v>0</v>
      </c>
      <c r="P52" s="14">
        <v>0</v>
      </c>
      <c r="Q52" s="15">
        <f>Q56</f>
        <v>2000</v>
      </c>
      <c r="R52" s="15">
        <f>R56</f>
        <v>2500</v>
      </c>
      <c r="S52" s="274">
        <f>S56</f>
        <v>2500</v>
      </c>
      <c r="T52" s="25"/>
    </row>
    <row r="53" spans="1:27" ht="44.25" customHeight="1">
      <c r="A53" s="330"/>
      <c r="B53" s="23"/>
      <c r="C53" s="24"/>
      <c r="D53" s="594" t="s">
        <v>328</v>
      </c>
      <c r="E53" s="594"/>
      <c r="F53" s="594"/>
      <c r="G53" s="594"/>
      <c r="H53" s="594"/>
      <c r="I53" s="594"/>
      <c r="J53" s="595"/>
      <c r="K53" s="16">
        <v>127</v>
      </c>
      <c r="L53" s="11">
        <v>104</v>
      </c>
      <c r="M53" s="17">
        <v>1</v>
      </c>
      <c r="N53" s="17">
        <v>13</v>
      </c>
      <c r="O53" s="18">
        <v>5800000000</v>
      </c>
      <c r="P53" s="19">
        <v>0</v>
      </c>
      <c r="Q53" s="20">
        <f>Q55</f>
        <v>2000</v>
      </c>
      <c r="R53" s="20">
        <f>R55</f>
        <v>2500</v>
      </c>
      <c r="S53" s="20">
        <f>S55</f>
        <v>2500</v>
      </c>
      <c r="T53" s="293"/>
    </row>
    <row r="54" spans="1:27" ht="18" customHeight="1">
      <c r="A54" s="330"/>
      <c r="B54" s="112"/>
      <c r="C54" s="131"/>
      <c r="D54" s="114"/>
      <c r="E54" s="133"/>
      <c r="F54" s="132"/>
      <c r="G54" s="132"/>
      <c r="H54" s="132"/>
      <c r="I54" s="132"/>
      <c r="J54" s="133" t="s">
        <v>302</v>
      </c>
      <c r="K54" s="16">
        <v>127</v>
      </c>
      <c r="L54" s="11"/>
      <c r="M54" s="17">
        <v>1</v>
      </c>
      <c r="N54" s="17">
        <v>13</v>
      </c>
      <c r="O54" s="18">
        <v>5840000000</v>
      </c>
      <c r="P54" s="19">
        <v>0</v>
      </c>
      <c r="Q54" s="20">
        <f t="shared" ref="Q54:S57" si="3">Q55</f>
        <v>2000</v>
      </c>
      <c r="R54" s="20">
        <f t="shared" si="3"/>
        <v>2500</v>
      </c>
      <c r="S54" s="20">
        <f t="shared" si="3"/>
        <v>2500</v>
      </c>
      <c r="T54" s="293"/>
    </row>
    <row r="55" spans="1:27" ht="24" customHeight="1">
      <c r="A55" s="330"/>
      <c r="B55" s="26"/>
      <c r="C55" s="27"/>
      <c r="D55" s="114"/>
      <c r="E55" s="594" t="s">
        <v>303</v>
      </c>
      <c r="F55" s="594"/>
      <c r="G55" s="594"/>
      <c r="H55" s="594"/>
      <c r="I55" s="594"/>
      <c r="J55" s="595"/>
      <c r="K55" s="16">
        <v>127</v>
      </c>
      <c r="L55" s="11">
        <v>104</v>
      </c>
      <c r="M55" s="17">
        <v>1</v>
      </c>
      <c r="N55" s="17">
        <v>13</v>
      </c>
      <c r="O55" s="18">
        <v>5840500000</v>
      </c>
      <c r="P55" s="19">
        <v>0</v>
      </c>
      <c r="Q55" s="20">
        <f t="shared" si="3"/>
        <v>2000</v>
      </c>
      <c r="R55" s="20">
        <f t="shared" si="3"/>
        <v>2500</v>
      </c>
      <c r="S55" s="273">
        <f t="shared" si="3"/>
        <v>2500</v>
      </c>
      <c r="T55" s="293"/>
    </row>
    <row r="56" spans="1:27" ht="21" customHeight="1">
      <c r="A56" s="330"/>
      <c r="B56" s="26"/>
      <c r="C56" s="28"/>
      <c r="D56" s="130"/>
      <c r="E56" s="134"/>
      <c r="F56" s="134"/>
      <c r="G56" s="134"/>
      <c r="H56" s="134"/>
      <c r="I56" s="134"/>
      <c r="J56" s="276" t="s">
        <v>208</v>
      </c>
      <c r="K56" s="16">
        <v>127</v>
      </c>
      <c r="L56" s="11"/>
      <c r="M56" s="17">
        <v>1</v>
      </c>
      <c r="N56" s="17">
        <v>13</v>
      </c>
      <c r="O56" s="18">
        <v>5840595100</v>
      </c>
      <c r="P56" s="19">
        <v>0</v>
      </c>
      <c r="Q56" s="20">
        <f t="shared" si="3"/>
        <v>2000</v>
      </c>
      <c r="R56" s="20">
        <f t="shared" si="3"/>
        <v>2500</v>
      </c>
      <c r="S56" s="273">
        <f t="shared" si="3"/>
        <v>2500</v>
      </c>
      <c r="T56" s="25"/>
    </row>
    <row r="57" spans="1:27" ht="15" customHeight="1">
      <c r="A57" s="330"/>
      <c r="B57" s="26"/>
      <c r="C57" s="28"/>
      <c r="D57" s="130"/>
      <c r="E57" s="134"/>
      <c r="F57" s="134"/>
      <c r="G57" s="134"/>
      <c r="H57" s="134"/>
      <c r="I57" s="134"/>
      <c r="J57" s="276" t="s">
        <v>191</v>
      </c>
      <c r="K57" s="16">
        <v>127</v>
      </c>
      <c r="L57" s="11"/>
      <c r="M57" s="17">
        <v>1</v>
      </c>
      <c r="N57" s="17">
        <v>13</v>
      </c>
      <c r="O57" s="18">
        <v>5840595100</v>
      </c>
      <c r="P57" s="19">
        <v>850</v>
      </c>
      <c r="Q57" s="20">
        <f t="shared" si="3"/>
        <v>2000</v>
      </c>
      <c r="R57" s="20">
        <f t="shared" si="3"/>
        <v>2500</v>
      </c>
      <c r="S57" s="273">
        <f t="shared" si="3"/>
        <v>2500</v>
      </c>
      <c r="T57" s="25"/>
    </row>
    <row r="58" spans="1:27" ht="13.5" customHeight="1">
      <c r="A58" s="330"/>
      <c r="B58" s="26"/>
      <c r="C58" s="28"/>
      <c r="D58" s="130"/>
      <c r="E58" s="134"/>
      <c r="F58" s="134"/>
      <c r="G58" s="134"/>
      <c r="H58" s="134"/>
      <c r="I58" s="134"/>
      <c r="J58" s="276" t="s">
        <v>193</v>
      </c>
      <c r="K58" s="16">
        <v>127</v>
      </c>
      <c r="L58" s="11"/>
      <c r="M58" s="17">
        <v>1</v>
      </c>
      <c r="N58" s="17">
        <v>13</v>
      </c>
      <c r="O58" s="18">
        <v>5840595100</v>
      </c>
      <c r="P58" s="19">
        <v>853</v>
      </c>
      <c r="Q58" s="20">
        <v>2000</v>
      </c>
      <c r="R58" s="20">
        <v>2500</v>
      </c>
      <c r="S58" s="273">
        <v>2500</v>
      </c>
      <c r="T58" s="25"/>
    </row>
    <row r="59" spans="1:27" ht="15" customHeight="1">
      <c r="A59" s="330"/>
      <c r="B59" s="604" t="s">
        <v>54</v>
      </c>
      <c r="C59" s="604"/>
      <c r="D59" s="604"/>
      <c r="E59" s="604"/>
      <c r="F59" s="604"/>
      <c r="G59" s="604"/>
      <c r="H59" s="604"/>
      <c r="I59" s="604"/>
      <c r="J59" s="605"/>
      <c r="K59" s="10">
        <v>127</v>
      </c>
      <c r="L59" s="11">
        <v>200</v>
      </c>
      <c r="M59" s="12">
        <v>2</v>
      </c>
      <c r="N59" s="12">
        <v>0</v>
      </c>
      <c r="O59" s="13">
        <v>0</v>
      </c>
      <c r="P59" s="14">
        <v>0</v>
      </c>
      <c r="Q59" s="15">
        <f>Q60</f>
        <v>175076.24</v>
      </c>
      <c r="R59" s="15">
        <f t="shared" ref="R59:S63" si="4">R60</f>
        <v>192426.15000000002</v>
      </c>
      <c r="S59" s="274">
        <f t="shared" si="4"/>
        <v>199604.27</v>
      </c>
      <c r="T59" s="25"/>
    </row>
    <row r="60" spans="1:27" ht="15" customHeight="1">
      <c r="A60" s="330"/>
      <c r="B60" s="26"/>
      <c r="C60" s="29"/>
      <c r="D60" s="606" t="s">
        <v>55</v>
      </c>
      <c r="E60" s="606"/>
      <c r="F60" s="606"/>
      <c r="G60" s="606"/>
      <c r="H60" s="606"/>
      <c r="I60" s="606"/>
      <c r="J60" s="607"/>
      <c r="K60" s="10">
        <v>127</v>
      </c>
      <c r="L60" s="11">
        <v>203</v>
      </c>
      <c r="M60" s="12">
        <v>2</v>
      </c>
      <c r="N60" s="12">
        <v>3</v>
      </c>
      <c r="O60" s="13">
        <v>0</v>
      </c>
      <c r="P60" s="14">
        <v>0</v>
      </c>
      <c r="Q60" s="15">
        <f>Q61</f>
        <v>175076.24</v>
      </c>
      <c r="R60" s="15">
        <f t="shared" si="4"/>
        <v>192426.15000000002</v>
      </c>
      <c r="S60" s="274">
        <f t="shared" si="4"/>
        <v>199604.27</v>
      </c>
      <c r="T60" s="25"/>
    </row>
    <row r="61" spans="1:27" ht="38.25" customHeight="1">
      <c r="A61" s="330"/>
      <c r="B61" s="112"/>
      <c r="C61" s="131"/>
      <c r="D61" s="114"/>
      <c r="E61" s="594" t="s">
        <v>328</v>
      </c>
      <c r="F61" s="594"/>
      <c r="G61" s="594"/>
      <c r="H61" s="594"/>
      <c r="I61" s="594"/>
      <c r="J61" s="595"/>
      <c r="K61" s="16">
        <v>127</v>
      </c>
      <c r="L61" s="11">
        <v>203</v>
      </c>
      <c r="M61" s="17">
        <v>2</v>
      </c>
      <c r="N61" s="17">
        <v>3</v>
      </c>
      <c r="O61" s="18">
        <v>5800000000</v>
      </c>
      <c r="P61" s="19">
        <v>0</v>
      </c>
      <c r="Q61" s="20">
        <f>Q63</f>
        <v>175076.24</v>
      </c>
      <c r="R61" s="20">
        <f>R63</f>
        <v>192426.15000000002</v>
      </c>
      <c r="S61" s="273">
        <f>S63</f>
        <v>199604.27</v>
      </c>
      <c r="T61" s="25"/>
    </row>
    <row r="62" spans="1:27" ht="18" customHeight="1">
      <c r="A62" s="330"/>
      <c r="B62" s="112"/>
      <c r="C62" s="131"/>
      <c r="D62" s="114"/>
      <c r="E62" s="133"/>
      <c r="F62" s="132"/>
      <c r="G62" s="132"/>
      <c r="H62" s="132"/>
      <c r="I62" s="132"/>
      <c r="J62" s="133" t="s">
        <v>302</v>
      </c>
      <c r="K62" s="16">
        <v>127</v>
      </c>
      <c r="L62" s="11"/>
      <c r="M62" s="17">
        <v>2</v>
      </c>
      <c r="N62" s="17">
        <v>3</v>
      </c>
      <c r="O62" s="18">
        <v>5840000000</v>
      </c>
      <c r="P62" s="19">
        <v>0</v>
      </c>
      <c r="Q62" s="20">
        <f>Q63</f>
        <v>175076.24</v>
      </c>
      <c r="R62" s="20">
        <f>R63</f>
        <v>192426.15000000002</v>
      </c>
      <c r="S62" s="20">
        <f>S63</f>
        <v>199604.27</v>
      </c>
      <c r="T62" s="293"/>
    </row>
    <row r="63" spans="1:27" ht="22.5" customHeight="1">
      <c r="A63" s="330"/>
      <c r="B63" s="112"/>
      <c r="C63" s="131"/>
      <c r="D63" s="113"/>
      <c r="E63" s="133"/>
      <c r="F63" s="594" t="s">
        <v>303</v>
      </c>
      <c r="G63" s="594"/>
      <c r="H63" s="594"/>
      <c r="I63" s="594"/>
      <c r="J63" s="595"/>
      <c r="K63" s="16">
        <v>127</v>
      </c>
      <c r="L63" s="11">
        <v>203</v>
      </c>
      <c r="M63" s="17">
        <v>2</v>
      </c>
      <c r="N63" s="17">
        <v>3</v>
      </c>
      <c r="O63" s="18">
        <v>5840500000</v>
      </c>
      <c r="P63" s="19">
        <v>0</v>
      </c>
      <c r="Q63" s="20">
        <f>Q64</f>
        <v>175076.24</v>
      </c>
      <c r="R63" s="20">
        <f t="shared" si="4"/>
        <v>192426.15000000002</v>
      </c>
      <c r="S63" s="273">
        <f t="shared" si="4"/>
        <v>199604.27</v>
      </c>
      <c r="T63" s="25"/>
    </row>
    <row r="64" spans="1:27" ht="21.75" customHeight="1">
      <c r="A64" s="330"/>
      <c r="B64" s="112"/>
      <c r="C64" s="131"/>
      <c r="D64" s="113"/>
      <c r="E64" s="132"/>
      <c r="F64" s="133"/>
      <c r="G64" s="594" t="s">
        <v>299</v>
      </c>
      <c r="H64" s="594"/>
      <c r="I64" s="594"/>
      <c r="J64" s="595"/>
      <c r="K64" s="16">
        <v>127</v>
      </c>
      <c r="L64" s="11">
        <v>203</v>
      </c>
      <c r="M64" s="17">
        <v>2</v>
      </c>
      <c r="N64" s="17">
        <v>3</v>
      </c>
      <c r="O64" s="18">
        <v>5840551180</v>
      </c>
      <c r="P64" s="19">
        <v>0</v>
      </c>
      <c r="Q64" s="20">
        <f>Q65+Q68</f>
        <v>175076.24</v>
      </c>
      <c r="R64" s="20">
        <f>R65+R68</f>
        <v>192426.15000000002</v>
      </c>
      <c r="S64" s="273">
        <f>S65+S68</f>
        <v>199604.27</v>
      </c>
      <c r="T64" s="25"/>
    </row>
    <row r="65" spans="1:20" ht="24.75" customHeight="1">
      <c r="A65" s="330"/>
      <c r="B65" s="112"/>
      <c r="C65" s="131"/>
      <c r="D65" s="113"/>
      <c r="E65" s="132"/>
      <c r="F65" s="133"/>
      <c r="G65" s="132"/>
      <c r="H65" s="132"/>
      <c r="I65" s="132"/>
      <c r="J65" s="133" t="s">
        <v>70</v>
      </c>
      <c r="K65" s="16">
        <v>127</v>
      </c>
      <c r="L65" s="11"/>
      <c r="M65" s="17">
        <v>2</v>
      </c>
      <c r="N65" s="17">
        <v>3</v>
      </c>
      <c r="O65" s="18">
        <v>5840551180</v>
      </c>
      <c r="P65" s="19">
        <v>120</v>
      </c>
      <c r="Q65" s="20">
        <f>Q66+Q67</f>
        <v>174716.94</v>
      </c>
      <c r="R65" s="20">
        <f>R66+R67</f>
        <v>188694.26</v>
      </c>
      <c r="S65" s="273">
        <f>S66+S67</f>
        <v>196242.08</v>
      </c>
      <c r="T65" s="25"/>
    </row>
    <row r="66" spans="1:20" ht="23.25" customHeight="1">
      <c r="A66" s="330"/>
      <c r="B66" s="112"/>
      <c r="C66" s="131"/>
      <c r="D66" s="113"/>
      <c r="E66" s="132"/>
      <c r="F66" s="133"/>
      <c r="G66" s="132"/>
      <c r="H66" s="132"/>
      <c r="I66" s="132"/>
      <c r="J66" s="133" t="s">
        <v>51</v>
      </c>
      <c r="K66" s="16">
        <v>127</v>
      </c>
      <c r="L66" s="11"/>
      <c r="M66" s="17">
        <v>2</v>
      </c>
      <c r="N66" s="17">
        <v>3</v>
      </c>
      <c r="O66" s="18">
        <v>5840551180</v>
      </c>
      <c r="P66" s="19">
        <v>121</v>
      </c>
      <c r="Q66" s="20">
        <v>134191.20000000001</v>
      </c>
      <c r="R66" s="20">
        <v>144926.47</v>
      </c>
      <c r="S66" s="273">
        <v>150723.56</v>
      </c>
      <c r="T66" s="25"/>
    </row>
    <row r="67" spans="1:20" ht="35.25" customHeight="1">
      <c r="A67" s="330"/>
      <c r="B67" s="112"/>
      <c r="C67" s="131"/>
      <c r="D67" s="113"/>
      <c r="E67" s="132"/>
      <c r="F67" s="133"/>
      <c r="G67" s="132"/>
      <c r="H67" s="132"/>
      <c r="I67" s="132"/>
      <c r="J67" s="133" t="s">
        <v>52</v>
      </c>
      <c r="K67" s="16">
        <v>127</v>
      </c>
      <c r="L67" s="11"/>
      <c r="M67" s="17">
        <v>2</v>
      </c>
      <c r="N67" s="17">
        <v>3</v>
      </c>
      <c r="O67" s="18">
        <v>5840551180</v>
      </c>
      <c r="P67" s="19">
        <v>129</v>
      </c>
      <c r="Q67" s="20">
        <v>40525.74</v>
      </c>
      <c r="R67" s="20">
        <v>43767.79</v>
      </c>
      <c r="S67" s="273">
        <v>45518.52</v>
      </c>
      <c r="T67" s="25"/>
    </row>
    <row r="68" spans="1:20" ht="24" customHeight="1">
      <c r="A68" s="330"/>
      <c r="B68" s="112"/>
      <c r="C68" s="131"/>
      <c r="D68" s="113"/>
      <c r="E68" s="132"/>
      <c r="F68" s="133"/>
      <c r="G68" s="132"/>
      <c r="H68" s="132"/>
      <c r="I68" s="132"/>
      <c r="J68" s="133" t="s">
        <v>73</v>
      </c>
      <c r="K68" s="16">
        <v>127</v>
      </c>
      <c r="L68" s="11">
        <v>203</v>
      </c>
      <c r="M68" s="17">
        <v>2</v>
      </c>
      <c r="N68" s="17">
        <v>3</v>
      </c>
      <c r="O68" s="18">
        <v>5840551180</v>
      </c>
      <c r="P68" s="19">
        <v>240</v>
      </c>
      <c r="Q68" s="20">
        <f>Q69</f>
        <v>359.3</v>
      </c>
      <c r="R68" s="20">
        <f>R69</f>
        <v>3731.89</v>
      </c>
      <c r="S68" s="273">
        <f>S69</f>
        <v>3362.19</v>
      </c>
      <c r="T68" s="25"/>
    </row>
    <row r="69" spans="1:20" ht="20.45" customHeight="1">
      <c r="A69" s="330"/>
      <c r="B69" s="112"/>
      <c r="C69" s="131"/>
      <c r="D69" s="113"/>
      <c r="E69" s="132"/>
      <c r="F69" s="133"/>
      <c r="G69" s="594" t="s">
        <v>295</v>
      </c>
      <c r="H69" s="594"/>
      <c r="I69" s="594"/>
      <c r="J69" s="595"/>
      <c r="K69" s="16">
        <v>127</v>
      </c>
      <c r="L69" s="11">
        <v>203</v>
      </c>
      <c r="M69" s="17">
        <v>2</v>
      </c>
      <c r="N69" s="17">
        <v>3</v>
      </c>
      <c r="O69" s="18">
        <v>5840551180</v>
      </c>
      <c r="P69" s="19">
        <v>244</v>
      </c>
      <c r="Q69" s="20">
        <v>359.3</v>
      </c>
      <c r="R69" s="20">
        <v>3731.89</v>
      </c>
      <c r="S69" s="273">
        <v>3362.19</v>
      </c>
      <c r="T69" s="25"/>
    </row>
    <row r="70" spans="1:20" ht="24" customHeight="1">
      <c r="A70" s="330"/>
      <c r="B70" s="604" t="s">
        <v>56</v>
      </c>
      <c r="C70" s="604"/>
      <c r="D70" s="604"/>
      <c r="E70" s="604"/>
      <c r="F70" s="604"/>
      <c r="G70" s="604"/>
      <c r="H70" s="604"/>
      <c r="I70" s="604"/>
      <c r="J70" s="605"/>
      <c r="K70" s="10">
        <v>127</v>
      </c>
      <c r="L70" s="11">
        <v>300</v>
      </c>
      <c r="M70" s="12">
        <v>3</v>
      </c>
      <c r="N70" s="12">
        <v>0</v>
      </c>
      <c r="O70" s="13">
        <v>0</v>
      </c>
      <c r="P70" s="14">
        <v>0</v>
      </c>
      <c r="Q70" s="15">
        <f t="shared" ref="Q70:Q76" si="5">Q71</f>
        <v>10000</v>
      </c>
      <c r="R70" s="15">
        <f t="shared" ref="R70:S75" si="6">R71</f>
        <v>10000</v>
      </c>
      <c r="S70" s="274">
        <f t="shared" si="6"/>
        <v>10000</v>
      </c>
      <c r="T70" s="25"/>
    </row>
    <row r="71" spans="1:20" ht="27" customHeight="1">
      <c r="A71" s="330"/>
      <c r="B71" s="37"/>
      <c r="C71" s="90"/>
      <c r="D71" s="615" t="s">
        <v>294</v>
      </c>
      <c r="E71" s="615"/>
      <c r="F71" s="615"/>
      <c r="G71" s="615"/>
      <c r="H71" s="615"/>
      <c r="I71" s="615"/>
      <c r="J71" s="616"/>
      <c r="K71" s="10">
        <v>127</v>
      </c>
      <c r="L71" s="11">
        <v>310</v>
      </c>
      <c r="M71" s="12">
        <v>3</v>
      </c>
      <c r="N71" s="12">
        <v>10</v>
      </c>
      <c r="O71" s="13">
        <v>0</v>
      </c>
      <c r="P71" s="14">
        <v>0</v>
      </c>
      <c r="Q71" s="15">
        <f t="shared" si="5"/>
        <v>10000</v>
      </c>
      <c r="R71" s="15">
        <f t="shared" si="6"/>
        <v>10000</v>
      </c>
      <c r="S71" s="274">
        <f t="shared" si="6"/>
        <v>10000</v>
      </c>
      <c r="T71" s="25"/>
    </row>
    <row r="72" spans="1:20" ht="46.5" customHeight="1">
      <c r="A72" s="330"/>
      <c r="B72" s="37"/>
      <c r="C72" s="91"/>
      <c r="D72" s="139"/>
      <c r="E72" s="599" t="s">
        <v>328</v>
      </c>
      <c r="F72" s="599"/>
      <c r="G72" s="599"/>
      <c r="H72" s="599"/>
      <c r="I72" s="599"/>
      <c r="J72" s="600"/>
      <c r="K72" s="16">
        <v>127</v>
      </c>
      <c r="L72" s="11">
        <v>310</v>
      </c>
      <c r="M72" s="17">
        <v>3</v>
      </c>
      <c r="N72" s="17">
        <v>10</v>
      </c>
      <c r="O72" s="18">
        <v>5800000000</v>
      </c>
      <c r="P72" s="19">
        <v>0</v>
      </c>
      <c r="Q72" s="20">
        <f>Q74</f>
        <v>10000</v>
      </c>
      <c r="R72" s="20">
        <f>R74</f>
        <v>10000</v>
      </c>
      <c r="S72" s="273">
        <f>S74</f>
        <v>10000</v>
      </c>
      <c r="T72" s="25"/>
    </row>
    <row r="73" spans="1:20" ht="18" customHeight="1">
      <c r="A73" s="330"/>
      <c r="B73" s="112"/>
      <c r="C73" s="131"/>
      <c r="D73" s="114"/>
      <c r="E73" s="133"/>
      <c r="F73" s="132"/>
      <c r="G73" s="132"/>
      <c r="H73" s="132"/>
      <c r="I73" s="132"/>
      <c r="J73" s="133" t="s">
        <v>302</v>
      </c>
      <c r="K73" s="16">
        <v>127</v>
      </c>
      <c r="L73" s="11"/>
      <c r="M73" s="17">
        <v>3</v>
      </c>
      <c r="N73" s="17">
        <v>10</v>
      </c>
      <c r="O73" s="18">
        <v>5840000000</v>
      </c>
      <c r="P73" s="19">
        <v>0</v>
      </c>
      <c r="Q73" s="20">
        <f>Q74</f>
        <v>10000</v>
      </c>
      <c r="R73" s="20">
        <f>R74</f>
        <v>10000</v>
      </c>
      <c r="S73" s="20">
        <f>S74</f>
        <v>10000</v>
      </c>
      <c r="T73" s="293"/>
    </row>
    <row r="74" spans="1:20" ht="22.9" customHeight="1">
      <c r="A74" s="330"/>
      <c r="B74" s="37"/>
      <c r="C74" s="91"/>
      <c r="D74" s="138"/>
      <c r="E74" s="141"/>
      <c r="F74" s="595" t="s">
        <v>304</v>
      </c>
      <c r="G74" s="597"/>
      <c r="H74" s="597"/>
      <c r="I74" s="597"/>
      <c r="J74" s="598"/>
      <c r="K74" s="16">
        <v>127</v>
      </c>
      <c r="L74" s="11">
        <v>310</v>
      </c>
      <c r="M74" s="17">
        <v>3</v>
      </c>
      <c r="N74" s="17">
        <v>10</v>
      </c>
      <c r="O74" s="18">
        <v>5840100000</v>
      </c>
      <c r="P74" s="19">
        <v>0</v>
      </c>
      <c r="Q74" s="20">
        <f t="shared" si="5"/>
        <v>10000</v>
      </c>
      <c r="R74" s="20">
        <f t="shared" si="6"/>
        <v>10000</v>
      </c>
      <c r="S74" s="273">
        <f t="shared" si="6"/>
        <v>10000</v>
      </c>
      <c r="T74" s="25"/>
    </row>
    <row r="75" spans="1:20" ht="27" customHeight="1">
      <c r="A75" s="330"/>
      <c r="B75" s="37"/>
      <c r="C75" s="91"/>
      <c r="D75" s="138"/>
      <c r="E75" s="141"/>
      <c r="F75" s="141"/>
      <c r="G75" s="140"/>
      <c r="H75" s="140"/>
      <c r="I75" s="140"/>
      <c r="J75" s="133" t="s">
        <v>305</v>
      </c>
      <c r="K75" s="16">
        <v>127</v>
      </c>
      <c r="L75" s="11">
        <v>310</v>
      </c>
      <c r="M75" s="17">
        <v>3</v>
      </c>
      <c r="N75" s="17">
        <v>10</v>
      </c>
      <c r="O75" s="18">
        <v>5840195020</v>
      </c>
      <c r="P75" s="19">
        <v>0</v>
      </c>
      <c r="Q75" s="20">
        <f t="shared" si="5"/>
        <v>10000</v>
      </c>
      <c r="R75" s="20">
        <f t="shared" si="6"/>
        <v>10000</v>
      </c>
      <c r="S75" s="273">
        <f t="shared" si="6"/>
        <v>10000</v>
      </c>
      <c r="T75" s="25"/>
    </row>
    <row r="76" spans="1:20" ht="24.75" customHeight="1">
      <c r="A76" s="330"/>
      <c r="B76" s="142"/>
      <c r="C76" s="143"/>
      <c r="D76" s="138"/>
      <c r="E76" s="141"/>
      <c r="F76" s="141"/>
      <c r="G76" s="140"/>
      <c r="H76" s="140"/>
      <c r="I76" s="140"/>
      <c r="J76" s="133" t="s">
        <v>73</v>
      </c>
      <c r="K76" s="16">
        <v>127</v>
      </c>
      <c r="L76" s="11">
        <v>310</v>
      </c>
      <c r="M76" s="17">
        <v>3</v>
      </c>
      <c r="N76" s="17">
        <v>10</v>
      </c>
      <c r="O76" s="18">
        <v>5840195020</v>
      </c>
      <c r="P76" s="19">
        <v>240</v>
      </c>
      <c r="Q76" s="20">
        <f t="shared" si="5"/>
        <v>10000</v>
      </c>
      <c r="R76" s="20">
        <f>R77</f>
        <v>10000</v>
      </c>
      <c r="S76" s="273">
        <f>S77</f>
        <v>10000</v>
      </c>
      <c r="T76" s="25"/>
    </row>
    <row r="77" spans="1:20" ht="13.15" customHeight="1">
      <c r="A77" s="330"/>
      <c r="B77" s="142"/>
      <c r="C77" s="143"/>
      <c r="D77" s="138"/>
      <c r="E77" s="140"/>
      <c r="F77" s="141"/>
      <c r="G77" s="599" t="s">
        <v>295</v>
      </c>
      <c r="H77" s="599"/>
      <c r="I77" s="599"/>
      <c r="J77" s="600"/>
      <c r="K77" s="16">
        <v>127</v>
      </c>
      <c r="L77" s="11">
        <v>310</v>
      </c>
      <c r="M77" s="17">
        <v>3</v>
      </c>
      <c r="N77" s="17">
        <v>10</v>
      </c>
      <c r="O77" s="18">
        <v>5840195020</v>
      </c>
      <c r="P77" s="19">
        <v>244</v>
      </c>
      <c r="Q77" s="20">
        <v>10000</v>
      </c>
      <c r="R77" s="20">
        <v>10000</v>
      </c>
      <c r="S77" s="273">
        <v>10000</v>
      </c>
      <c r="T77" s="25"/>
    </row>
    <row r="78" spans="1:20" ht="12.75" customHeight="1">
      <c r="A78" s="330"/>
      <c r="B78" s="604" t="s">
        <v>57</v>
      </c>
      <c r="C78" s="604"/>
      <c r="D78" s="604"/>
      <c r="E78" s="604"/>
      <c r="F78" s="604"/>
      <c r="G78" s="604"/>
      <c r="H78" s="604"/>
      <c r="I78" s="604"/>
      <c r="J78" s="605"/>
      <c r="K78" s="10">
        <v>127</v>
      </c>
      <c r="L78" s="11">
        <v>400</v>
      </c>
      <c r="M78" s="12">
        <v>4</v>
      </c>
      <c r="N78" s="12">
        <v>0</v>
      </c>
      <c r="O78" s="13">
        <v>0</v>
      </c>
      <c r="P78" s="14">
        <v>0</v>
      </c>
      <c r="Q78" s="15">
        <f>Q79</f>
        <v>372000</v>
      </c>
      <c r="R78" s="15">
        <f t="shared" ref="R78:S83" si="7">R79</f>
        <v>388000</v>
      </c>
      <c r="S78" s="274">
        <f t="shared" si="7"/>
        <v>514000</v>
      </c>
      <c r="T78" s="25"/>
    </row>
    <row r="79" spans="1:20" ht="16.149999999999999" customHeight="1">
      <c r="A79" s="330"/>
      <c r="B79" s="112"/>
      <c r="C79" s="620" t="s">
        <v>58</v>
      </c>
      <c r="D79" s="621"/>
      <c r="E79" s="621"/>
      <c r="F79" s="621"/>
      <c r="G79" s="621"/>
      <c r="H79" s="621"/>
      <c r="I79" s="621"/>
      <c r="J79" s="622"/>
      <c r="K79" s="10">
        <v>127</v>
      </c>
      <c r="L79" s="11"/>
      <c r="M79" s="12">
        <v>4</v>
      </c>
      <c r="N79" s="12">
        <v>9</v>
      </c>
      <c r="O79" s="13">
        <v>0</v>
      </c>
      <c r="P79" s="14">
        <v>0</v>
      </c>
      <c r="Q79" s="15">
        <f>Q80</f>
        <v>372000</v>
      </c>
      <c r="R79" s="15">
        <f t="shared" si="7"/>
        <v>388000</v>
      </c>
      <c r="S79" s="274">
        <f t="shared" si="7"/>
        <v>514000</v>
      </c>
      <c r="T79" s="25"/>
    </row>
    <row r="80" spans="1:20" ht="36.6" customHeight="1">
      <c r="A80" s="330"/>
      <c r="B80" s="112"/>
      <c r="C80" s="128"/>
      <c r="D80" s="595" t="s">
        <v>328</v>
      </c>
      <c r="E80" s="597"/>
      <c r="F80" s="597"/>
      <c r="G80" s="597"/>
      <c r="H80" s="597"/>
      <c r="I80" s="597"/>
      <c r="J80" s="598"/>
      <c r="K80" s="16">
        <v>127</v>
      </c>
      <c r="L80" s="11">
        <v>409</v>
      </c>
      <c r="M80" s="17">
        <v>4</v>
      </c>
      <c r="N80" s="17">
        <v>9</v>
      </c>
      <c r="O80" s="18">
        <v>5800000000</v>
      </c>
      <c r="P80" s="19">
        <v>0</v>
      </c>
      <c r="Q80" s="20">
        <f>Q82</f>
        <v>372000</v>
      </c>
      <c r="R80" s="20">
        <f>R81</f>
        <v>388000</v>
      </c>
      <c r="S80" s="273">
        <f>S82</f>
        <v>514000</v>
      </c>
      <c r="T80" s="25"/>
    </row>
    <row r="81" spans="1:20" ht="18" customHeight="1">
      <c r="A81" s="330"/>
      <c r="B81" s="112"/>
      <c r="C81" s="131"/>
      <c r="D81" s="114"/>
      <c r="E81" s="133"/>
      <c r="F81" s="132"/>
      <c r="G81" s="132"/>
      <c r="H81" s="132"/>
      <c r="I81" s="132"/>
      <c r="J81" s="133" t="s">
        <v>302</v>
      </c>
      <c r="K81" s="16">
        <v>127</v>
      </c>
      <c r="L81" s="11"/>
      <c r="M81" s="17">
        <v>4</v>
      </c>
      <c r="N81" s="17">
        <v>9</v>
      </c>
      <c r="O81" s="18">
        <v>5840000000</v>
      </c>
      <c r="P81" s="19">
        <v>0</v>
      </c>
      <c r="Q81" s="20">
        <f>Q82</f>
        <v>372000</v>
      </c>
      <c r="R81" s="20">
        <f>R82</f>
        <v>388000</v>
      </c>
      <c r="S81" s="20">
        <f>S82</f>
        <v>514000</v>
      </c>
      <c r="T81" s="293"/>
    </row>
    <row r="82" spans="1:20" ht="23.45" customHeight="1">
      <c r="A82" s="330"/>
      <c r="B82" s="112"/>
      <c r="C82" s="131"/>
      <c r="D82" s="114"/>
      <c r="E82" s="594" t="s">
        <v>306</v>
      </c>
      <c r="F82" s="594"/>
      <c r="G82" s="594"/>
      <c r="H82" s="594"/>
      <c r="I82" s="594"/>
      <c r="J82" s="595"/>
      <c r="K82" s="16">
        <v>127</v>
      </c>
      <c r="L82" s="11">
        <v>409</v>
      </c>
      <c r="M82" s="17">
        <v>4</v>
      </c>
      <c r="N82" s="17">
        <v>9</v>
      </c>
      <c r="O82" s="18">
        <v>5840200000</v>
      </c>
      <c r="P82" s="19">
        <v>0</v>
      </c>
      <c r="Q82" s="20">
        <f>Q83</f>
        <v>372000</v>
      </c>
      <c r="R82" s="20">
        <f>R83</f>
        <v>388000</v>
      </c>
      <c r="S82" s="273">
        <f t="shared" si="7"/>
        <v>514000</v>
      </c>
      <c r="T82" s="25"/>
    </row>
    <row r="83" spans="1:20" ht="22.9" customHeight="1">
      <c r="A83" s="330"/>
      <c r="B83" s="112"/>
      <c r="C83" s="131"/>
      <c r="D83" s="113"/>
      <c r="E83" s="133"/>
      <c r="F83" s="594" t="s">
        <v>74</v>
      </c>
      <c r="G83" s="594"/>
      <c r="H83" s="594"/>
      <c r="I83" s="594"/>
      <c r="J83" s="595"/>
      <c r="K83" s="16">
        <v>127</v>
      </c>
      <c r="L83" s="11">
        <v>409</v>
      </c>
      <c r="M83" s="17">
        <v>4</v>
      </c>
      <c r="N83" s="17">
        <v>9</v>
      </c>
      <c r="O83" s="18" t="s">
        <v>397</v>
      </c>
      <c r="P83" s="19">
        <v>0</v>
      </c>
      <c r="Q83" s="20">
        <f>Q84</f>
        <v>372000</v>
      </c>
      <c r="R83" s="20">
        <f t="shared" si="7"/>
        <v>388000</v>
      </c>
      <c r="S83" s="273">
        <f t="shared" si="7"/>
        <v>514000</v>
      </c>
      <c r="T83" s="25"/>
    </row>
    <row r="84" spans="1:20" s="432" customFormat="1" ht="24.6" customHeight="1">
      <c r="A84" s="433"/>
      <c r="B84" s="112"/>
      <c r="C84" s="131"/>
      <c r="D84" s="113"/>
      <c r="E84" s="133"/>
      <c r="F84" s="133"/>
      <c r="G84" s="132"/>
      <c r="H84" s="132"/>
      <c r="I84" s="132"/>
      <c r="J84" s="133" t="s">
        <v>73</v>
      </c>
      <c r="K84" s="16">
        <v>127</v>
      </c>
      <c r="L84" s="11">
        <v>409</v>
      </c>
      <c r="M84" s="17">
        <v>4</v>
      </c>
      <c r="N84" s="17">
        <v>9</v>
      </c>
      <c r="O84" s="18" t="s">
        <v>397</v>
      </c>
      <c r="P84" s="19">
        <v>240</v>
      </c>
      <c r="Q84" s="20">
        <f>Q85+Q86</f>
        <v>372000</v>
      </c>
      <c r="R84" s="20">
        <f>R85+R86</f>
        <v>388000</v>
      </c>
      <c r="S84" s="273">
        <f>S85+S86</f>
        <v>514000</v>
      </c>
      <c r="T84" s="25"/>
    </row>
    <row r="85" spans="1:20" ht="15" customHeight="1">
      <c r="A85" s="330"/>
      <c r="B85" s="112"/>
      <c r="C85" s="131"/>
      <c r="D85" s="113"/>
      <c r="E85" s="133"/>
      <c r="F85" s="133"/>
      <c r="G85" s="132"/>
      <c r="H85" s="132"/>
      <c r="I85" s="132"/>
      <c r="J85" s="133" t="s">
        <v>295</v>
      </c>
      <c r="K85" s="16">
        <v>127</v>
      </c>
      <c r="L85" s="11">
        <v>409</v>
      </c>
      <c r="M85" s="17">
        <v>4</v>
      </c>
      <c r="N85" s="17">
        <v>9</v>
      </c>
      <c r="O85" s="18" t="s">
        <v>397</v>
      </c>
      <c r="P85" s="19">
        <v>244</v>
      </c>
      <c r="Q85" s="20">
        <v>260000</v>
      </c>
      <c r="R85" s="20">
        <v>260000</v>
      </c>
      <c r="S85" s="273">
        <v>300000</v>
      </c>
      <c r="T85" s="25"/>
    </row>
    <row r="86" spans="1:20" ht="24.75" customHeight="1">
      <c r="A86" s="330"/>
      <c r="B86" s="112"/>
      <c r="C86" s="131"/>
      <c r="D86" s="113"/>
      <c r="E86" s="132"/>
      <c r="F86" s="133"/>
      <c r="G86" s="594" t="s">
        <v>287</v>
      </c>
      <c r="H86" s="594"/>
      <c r="I86" s="594"/>
      <c r="J86" s="595"/>
      <c r="K86" s="16">
        <v>127</v>
      </c>
      <c r="L86" s="11">
        <v>409</v>
      </c>
      <c r="M86" s="17">
        <v>4</v>
      </c>
      <c r="N86" s="17">
        <v>9</v>
      </c>
      <c r="O86" s="18" t="s">
        <v>397</v>
      </c>
      <c r="P86" s="19">
        <v>247</v>
      </c>
      <c r="Q86" s="20">
        <v>112000</v>
      </c>
      <c r="R86" s="20">
        <v>128000</v>
      </c>
      <c r="S86" s="273">
        <v>214000</v>
      </c>
      <c r="T86" s="25"/>
    </row>
    <row r="87" spans="1:20" ht="21" customHeight="1">
      <c r="A87" s="330"/>
      <c r="B87" s="142"/>
      <c r="C87" s="143"/>
      <c r="D87" s="138"/>
      <c r="E87" s="141"/>
      <c r="F87" s="132"/>
      <c r="G87" s="132"/>
      <c r="H87" s="132"/>
      <c r="I87" s="132"/>
      <c r="J87" s="333" t="s">
        <v>192</v>
      </c>
      <c r="K87" s="10">
        <v>127</v>
      </c>
      <c r="L87" s="21"/>
      <c r="M87" s="12">
        <v>5</v>
      </c>
      <c r="N87" s="12">
        <v>0</v>
      </c>
      <c r="O87" s="13">
        <v>0</v>
      </c>
      <c r="P87" s="14">
        <v>0</v>
      </c>
      <c r="Q87" s="15">
        <f>Q95</f>
        <v>50000</v>
      </c>
      <c r="R87" s="274">
        <f>R95+R88</f>
        <v>899600</v>
      </c>
      <c r="S87" s="274">
        <f>S95</f>
        <v>50000</v>
      </c>
      <c r="T87" s="25"/>
    </row>
    <row r="88" spans="1:20" ht="21" customHeight="1">
      <c r="A88" s="412"/>
      <c r="B88" s="409"/>
      <c r="C88" s="413"/>
      <c r="D88" s="414"/>
      <c r="E88" s="414"/>
      <c r="F88" s="414"/>
      <c r="G88" s="414"/>
      <c r="H88" s="414"/>
      <c r="I88" s="414"/>
      <c r="J88" s="413" t="s">
        <v>398</v>
      </c>
      <c r="K88" s="396">
        <v>127</v>
      </c>
      <c r="L88" s="407"/>
      <c r="M88" s="398">
        <v>5</v>
      </c>
      <c r="N88" s="398">
        <v>2</v>
      </c>
      <c r="O88" s="399">
        <v>0</v>
      </c>
      <c r="P88" s="400">
        <v>0</v>
      </c>
      <c r="Q88" s="401">
        <v>0</v>
      </c>
      <c r="R88" s="401">
        <f t="shared" ref="R88:R93" si="8">R89</f>
        <v>849600</v>
      </c>
      <c r="S88" s="411">
        <v>0</v>
      </c>
      <c r="T88" s="408"/>
    </row>
    <row r="89" spans="1:20" ht="51" customHeight="1">
      <c r="A89" s="412"/>
      <c r="B89" s="409"/>
      <c r="C89" s="413"/>
      <c r="D89" s="414"/>
      <c r="E89" s="414"/>
      <c r="F89" s="414"/>
      <c r="G89" s="414"/>
      <c r="H89" s="414"/>
      <c r="I89" s="414"/>
      <c r="J89" s="415" t="s">
        <v>328</v>
      </c>
      <c r="K89" s="402">
        <v>127</v>
      </c>
      <c r="L89" s="397"/>
      <c r="M89" s="403">
        <v>5</v>
      </c>
      <c r="N89" s="403">
        <v>2</v>
      </c>
      <c r="O89" s="404">
        <v>5800000000</v>
      </c>
      <c r="P89" s="405">
        <v>0</v>
      </c>
      <c r="Q89" s="406">
        <v>0</v>
      </c>
      <c r="R89" s="406">
        <f t="shared" si="8"/>
        <v>849600</v>
      </c>
      <c r="S89" s="410">
        <v>0</v>
      </c>
      <c r="T89" s="408"/>
    </row>
    <row r="90" spans="1:20" ht="21" customHeight="1">
      <c r="A90" s="412"/>
      <c r="B90" s="409"/>
      <c r="C90" s="413"/>
      <c r="D90" s="414"/>
      <c r="E90" s="414"/>
      <c r="F90" s="414"/>
      <c r="G90" s="414"/>
      <c r="H90" s="414"/>
      <c r="I90" s="414"/>
      <c r="J90" s="415" t="s">
        <v>302</v>
      </c>
      <c r="K90" s="402">
        <v>127</v>
      </c>
      <c r="L90" s="397"/>
      <c r="M90" s="403">
        <v>5</v>
      </c>
      <c r="N90" s="403">
        <v>2</v>
      </c>
      <c r="O90" s="404">
        <v>5840000000</v>
      </c>
      <c r="P90" s="405">
        <v>0</v>
      </c>
      <c r="Q90" s="406">
        <v>0</v>
      </c>
      <c r="R90" s="406">
        <f t="shared" si="8"/>
        <v>849600</v>
      </c>
      <c r="S90" s="410">
        <v>0</v>
      </c>
      <c r="T90" s="408"/>
    </row>
    <row r="91" spans="1:20" ht="26.25" customHeight="1">
      <c r="A91" s="412"/>
      <c r="B91" s="409"/>
      <c r="C91" s="413"/>
      <c r="D91" s="414"/>
      <c r="E91" s="414"/>
      <c r="F91" s="414"/>
      <c r="G91" s="414"/>
      <c r="H91" s="414"/>
      <c r="I91" s="414"/>
      <c r="J91" s="415" t="s">
        <v>399</v>
      </c>
      <c r="K91" s="402">
        <v>127</v>
      </c>
      <c r="L91" s="397"/>
      <c r="M91" s="403">
        <v>5</v>
      </c>
      <c r="N91" s="403">
        <v>2</v>
      </c>
      <c r="O91" s="404">
        <v>5840600000</v>
      </c>
      <c r="P91" s="405">
        <v>0</v>
      </c>
      <c r="Q91" s="406">
        <v>0</v>
      </c>
      <c r="R91" s="406">
        <f t="shared" si="8"/>
        <v>849600</v>
      </c>
      <c r="S91" s="410">
        <v>0</v>
      </c>
      <c r="T91" s="408"/>
    </row>
    <row r="92" spans="1:20" ht="41.25" customHeight="1">
      <c r="A92" s="412"/>
      <c r="B92" s="409"/>
      <c r="C92" s="413"/>
      <c r="D92" s="414"/>
      <c r="E92" s="414"/>
      <c r="F92" s="414"/>
      <c r="G92" s="414"/>
      <c r="H92" s="414"/>
      <c r="I92" s="414"/>
      <c r="J92" s="415" t="s">
        <v>400</v>
      </c>
      <c r="K92" s="402">
        <v>127</v>
      </c>
      <c r="L92" s="397"/>
      <c r="M92" s="403">
        <v>5</v>
      </c>
      <c r="N92" s="403">
        <v>2</v>
      </c>
      <c r="O92" s="404" t="s">
        <v>401</v>
      </c>
      <c r="P92" s="405">
        <v>0</v>
      </c>
      <c r="Q92" s="406">
        <v>0</v>
      </c>
      <c r="R92" s="406">
        <f t="shared" si="8"/>
        <v>849600</v>
      </c>
      <c r="S92" s="410">
        <v>0</v>
      </c>
      <c r="T92" s="408"/>
    </row>
    <row r="93" spans="1:20" ht="30" customHeight="1">
      <c r="A93" s="412"/>
      <c r="B93" s="409"/>
      <c r="C93" s="413"/>
      <c r="D93" s="414"/>
      <c r="E93" s="414"/>
      <c r="F93" s="414"/>
      <c r="G93" s="414"/>
      <c r="H93" s="414"/>
      <c r="I93" s="414"/>
      <c r="J93" s="415" t="s">
        <v>73</v>
      </c>
      <c r="K93" s="402">
        <v>127</v>
      </c>
      <c r="L93" s="397"/>
      <c r="M93" s="403">
        <v>5</v>
      </c>
      <c r="N93" s="403">
        <v>2</v>
      </c>
      <c r="O93" s="404" t="s">
        <v>401</v>
      </c>
      <c r="P93" s="405">
        <v>240</v>
      </c>
      <c r="Q93" s="406">
        <v>0</v>
      </c>
      <c r="R93" s="406">
        <f t="shared" si="8"/>
        <v>849600</v>
      </c>
      <c r="S93" s="410">
        <v>0</v>
      </c>
      <c r="T93" s="408"/>
    </row>
    <row r="94" spans="1:20" ht="27.75" customHeight="1">
      <c r="A94" s="412"/>
      <c r="B94" s="409"/>
      <c r="C94" s="413"/>
      <c r="D94" s="414"/>
      <c r="E94" s="413"/>
      <c r="F94" s="414"/>
      <c r="G94" s="414"/>
      <c r="H94" s="414"/>
      <c r="I94" s="414"/>
      <c r="J94" s="395" t="s">
        <v>402</v>
      </c>
      <c r="K94" s="402">
        <v>127</v>
      </c>
      <c r="L94" s="397"/>
      <c r="M94" s="403">
        <v>5</v>
      </c>
      <c r="N94" s="403">
        <v>2</v>
      </c>
      <c r="O94" s="404" t="s">
        <v>401</v>
      </c>
      <c r="P94" s="405">
        <v>243</v>
      </c>
      <c r="Q94" s="406">
        <v>0</v>
      </c>
      <c r="R94" s="406">
        <v>849600</v>
      </c>
      <c r="S94" s="410"/>
      <c r="T94" s="408"/>
    </row>
    <row r="95" spans="1:20" ht="21" customHeight="1">
      <c r="A95" s="330"/>
      <c r="B95" s="142"/>
      <c r="C95" s="143"/>
      <c r="D95" s="138"/>
      <c r="E95" s="141"/>
      <c r="F95" s="132"/>
      <c r="G95" s="132"/>
      <c r="H95" s="132"/>
      <c r="I95" s="132"/>
      <c r="J95" s="394" t="s">
        <v>189</v>
      </c>
      <c r="K95" s="10">
        <v>127</v>
      </c>
      <c r="L95" s="21"/>
      <c r="M95" s="12">
        <v>5</v>
      </c>
      <c r="N95" s="12">
        <v>3</v>
      </c>
      <c r="O95" s="13">
        <v>0</v>
      </c>
      <c r="P95" s="14">
        <v>0</v>
      </c>
      <c r="Q95" s="15">
        <f>Q96</f>
        <v>50000</v>
      </c>
      <c r="R95" s="274">
        <f>R96</f>
        <v>50000</v>
      </c>
      <c r="S95" s="274">
        <f>S96</f>
        <v>50000</v>
      </c>
      <c r="T95" s="25"/>
    </row>
    <row r="96" spans="1:20" ht="33" customHeight="1">
      <c r="A96" s="330"/>
      <c r="B96" s="142"/>
      <c r="C96" s="143"/>
      <c r="D96" s="139"/>
      <c r="E96" s="595" t="s">
        <v>328</v>
      </c>
      <c r="F96" s="597"/>
      <c r="G96" s="597"/>
      <c r="H96" s="597"/>
      <c r="I96" s="597"/>
      <c r="J96" s="598"/>
      <c r="K96" s="16">
        <v>127</v>
      </c>
      <c r="L96" s="11">
        <v>503</v>
      </c>
      <c r="M96" s="17">
        <v>5</v>
      </c>
      <c r="N96" s="17">
        <v>3</v>
      </c>
      <c r="O96" s="18">
        <v>5800000000</v>
      </c>
      <c r="P96" s="19">
        <v>0</v>
      </c>
      <c r="Q96" s="20">
        <f>Q98</f>
        <v>50000</v>
      </c>
      <c r="R96" s="20">
        <f>R98</f>
        <v>50000</v>
      </c>
      <c r="S96" s="273">
        <f>S98</f>
        <v>50000</v>
      </c>
      <c r="T96" s="25"/>
    </row>
    <row r="97" spans="1:20" ht="18" customHeight="1">
      <c r="A97" s="330"/>
      <c r="B97" s="112"/>
      <c r="C97" s="131"/>
      <c r="D97" s="114"/>
      <c r="E97" s="133"/>
      <c r="F97" s="132"/>
      <c r="G97" s="132"/>
      <c r="H97" s="132"/>
      <c r="I97" s="132"/>
      <c r="J97" s="133" t="s">
        <v>302</v>
      </c>
      <c r="K97" s="16">
        <v>127</v>
      </c>
      <c r="L97" s="11"/>
      <c r="M97" s="17">
        <v>5</v>
      </c>
      <c r="N97" s="17">
        <v>3</v>
      </c>
      <c r="O97" s="18">
        <v>5840000000</v>
      </c>
      <c r="P97" s="19">
        <v>0</v>
      </c>
      <c r="Q97" s="20">
        <f t="shared" ref="Q97:S98" si="9">Q98</f>
        <v>50000</v>
      </c>
      <c r="R97" s="20">
        <f t="shared" si="9"/>
        <v>50000</v>
      </c>
      <c r="S97" s="20">
        <f t="shared" si="9"/>
        <v>50000</v>
      </c>
      <c r="T97" s="293"/>
    </row>
    <row r="98" spans="1:20" ht="21" customHeight="1">
      <c r="A98" s="330"/>
      <c r="B98" s="142"/>
      <c r="C98" s="143"/>
      <c r="D98" s="138"/>
      <c r="E98" s="141"/>
      <c r="F98" s="595" t="s">
        <v>315</v>
      </c>
      <c r="G98" s="597"/>
      <c r="H98" s="597"/>
      <c r="I98" s="597"/>
      <c r="J98" s="598"/>
      <c r="K98" s="16">
        <v>127</v>
      </c>
      <c r="L98" s="11">
        <v>503</v>
      </c>
      <c r="M98" s="17">
        <v>5</v>
      </c>
      <c r="N98" s="17">
        <v>3</v>
      </c>
      <c r="O98" s="18">
        <v>5840300000</v>
      </c>
      <c r="P98" s="19">
        <v>0</v>
      </c>
      <c r="Q98" s="20">
        <f t="shared" si="9"/>
        <v>50000</v>
      </c>
      <c r="R98" s="273">
        <f t="shared" si="9"/>
        <v>50000</v>
      </c>
      <c r="S98" s="273">
        <f t="shared" si="9"/>
        <v>50000</v>
      </c>
      <c r="T98" s="25"/>
    </row>
    <row r="99" spans="1:20" ht="23.45" customHeight="1">
      <c r="A99" s="330"/>
      <c r="B99" s="142"/>
      <c r="C99" s="143"/>
      <c r="D99" s="138"/>
      <c r="E99" s="141"/>
      <c r="F99" s="141"/>
      <c r="G99" s="140"/>
      <c r="H99" s="140"/>
      <c r="I99" s="140"/>
      <c r="J99" s="133" t="s">
        <v>329</v>
      </c>
      <c r="K99" s="16">
        <v>127</v>
      </c>
      <c r="L99" s="11">
        <v>503</v>
      </c>
      <c r="M99" s="17">
        <v>5</v>
      </c>
      <c r="N99" s="17">
        <v>3</v>
      </c>
      <c r="O99" s="18">
        <v>5840395310</v>
      </c>
      <c r="P99" s="19">
        <v>0</v>
      </c>
      <c r="Q99" s="20">
        <f t="shared" ref="Q99:S100" si="10">Q100</f>
        <v>50000</v>
      </c>
      <c r="R99" s="20">
        <f t="shared" si="10"/>
        <v>50000</v>
      </c>
      <c r="S99" s="273">
        <f t="shared" si="10"/>
        <v>50000</v>
      </c>
      <c r="T99" s="25"/>
    </row>
    <row r="100" spans="1:20" ht="22.5" customHeight="1">
      <c r="A100" s="330"/>
      <c r="B100" s="142"/>
      <c r="C100" s="143"/>
      <c r="D100" s="138"/>
      <c r="E100" s="141"/>
      <c r="F100" s="141"/>
      <c r="G100" s="140"/>
      <c r="H100" s="140"/>
      <c r="I100" s="140"/>
      <c r="J100" s="144" t="s">
        <v>73</v>
      </c>
      <c r="K100" s="16">
        <v>127</v>
      </c>
      <c r="L100" s="11">
        <v>503</v>
      </c>
      <c r="M100" s="17">
        <v>5</v>
      </c>
      <c r="N100" s="17">
        <v>3</v>
      </c>
      <c r="O100" s="18">
        <v>5840395310</v>
      </c>
      <c r="P100" s="19">
        <v>240</v>
      </c>
      <c r="Q100" s="20">
        <f t="shared" si="10"/>
        <v>50000</v>
      </c>
      <c r="R100" s="20">
        <f t="shared" si="10"/>
        <v>50000</v>
      </c>
      <c r="S100" s="273">
        <f t="shared" si="10"/>
        <v>50000</v>
      </c>
      <c r="T100" s="25"/>
    </row>
    <row r="101" spans="1:20" ht="16.149999999999999" customHeight="1">
      <c r="A101" s="330"/>
      <c r="B101" s="142"/>
      <c r="C101" s="143"/>
      <c r="D101" s="138"/>
      <c r="E101" s="140"/>
      <c r="F101" s="141"/>
      <c r="G101" s="595" t="s">
        <v>295</v>
      </c>
      <c r="H101" s="597"/>
      <c r="I101" s="597"/>
      <c r="J101" s="598"/>
      <c r="K101" s="16">
        <v>127</v>
      </c>
      <c r="L101" s="11">
        <v>503</v>
      </c>
      <c r="M101" s="17">
        <v>5</v>
      </c>
      <c r="N101" s="17">
        <v>3</v>
      </c>
      <c r="O101" s="18">
        <v>5840395310</v>
      </c>
      <c r="P101" s="19">
        <v>244</v>
      </c>
      <c r="Q101" s="20">
        <v>50000</v>
      </c>
      <c r="R101" s="20">
        <v>50000</v>
      </c>
      <c r="S101" s="273">
        <v>50000</v>
      </c>
      <c r="T101" s="25"/>
    </row>
    <row r="102" spans="1:20" ht="13.15" customHeight="1">
      <c r="A102" s="330"/>
      <c r="B102" s="604" t="s">
        <v>59</v>
      </c>
      <c r="C102" s="604"/>
      <c r="D102" s="604"/>
      <c r="E102" s="604"/>
      <c r="F102" s="604"/>
      <c r="G102" s="604"/>
      <c r="H102" s="604"/>
      <c r="I102" s="604"/>
      <c r="J102" s="605"/>
      <c r="K102" s="10">
        <v>127</v>
      </c>
      <c r="L102" s="11">
        <v>800</v>
      </c>
      <c r="M102" s="12">
        <v>8</v>
      </c>
      <c r="N102" s="12">
        <v>0</v>
      </c>
      <c r="O102" s="13">
        <v>0</v>
      </c>
      <c r="P102" s="14">
        <v>0</v>
      </c>
      <c r="Q102" s="15">
        <f t="shared" ref="Q102:S103" si="11">Q103</f>
        <v>1634922</v>
      </c>
      <c r="R102" s="15">
        <f t="shared" si="11"/>
        <v>1526447</v>
      </c>
      <c r="S102" s="274">
        <f t="shared" si="11"/>
        <v>1527942</v>
      </c>
      <c r="T102" s="25"/>
    </row>
    <row r="103" spans="1:20" ht="13.9" customHeight="1">
      <c r="A103" s="330"/>
      <c r="B103" s="112"/>
      <c r="C103" s="128"/>
      <c r="D103" s="606" t="s">
        <v>60</v>
      </c>
      <c r="E103" s="606"/>
      <c r="F103" s="606"/>
      <c r="G103" s="606"/>
      <c r="H103" s="606"/>
      <c r="I103" s="606"/>
      <c r="J103" s="607"/>
      <c r="K103" s="10">
        <v>127</v>
      </c>
      <c r="L103" s="11">
        <v>801</v>
      </c>
      <c r="M103" s="12">
        <v>8</v>
      </c>
      <c r="N103" s="12">
        <v>1</v>
      </c>
      <c r="O103" s="13">
        <v>0</v>
      </c>
      <c r="P103" s="14">
        <v>0</v>
      </c>
      <c r="Q103" s="15">
        <f t="shared" si="11"/>
        <v>1634922</v>
      </c>
      <c r="R103" s="15">
        <f t="shared" si="11"/>
        <v>1526447</v>
      </c>
      <c r="S103" s="274">
        <f t="shared" si="11"/>
        <v>1527942</v>
      </c>
      <c r="T103" s="25"/>
    </row>
    <row r="104" spans="1:20" ht="34.15" customHeight="1">
      <c r="A104" s="330"/>
      <c r="B104" s="112"/>
      <c r="C104" s="131"/>
      <c r="D104" s="114"/>
      <c r="E104" s="594" t="s">
        <v>328</v>
      </c>
      <c r="F104" s="594"/>
      <c r="G104" s="594"/>
      <c r="H104" s="594"/>
      <c r="I104" s="594"/>
      <c r="J104" s="595"/>
      <c r="K104" s="16">
        <v>127</v>
      </c>
      <c r="L104" s="11">
        <v>801</v>
      </c>
      <c r="M104" s="17">
        <v>8</v>
      </c>
      <c r="N104" s="17">
        <v>1</v>
      </c>
      <c r="O104" s="18">
        <v>5800000000</v>
      </c>
      <c r="P104" s="19">
        <v>0</v>
      </c>
      <c r="Q104" s="20">
        <f>Q106</f>
        <v>1634922</v>
      </c>
      <c r="R104" s="20">
        <f>R106</f>
        <v>1526447</v>
      </c>
      <c r="S104" s="273">
        <f>S106</f>
        <v>1527942</v>
      </c>
      <c r="T104" s="25"/>
    </row>
    <row r="105" spans="1:20" ht="18" customHeight="1">
      <c r="A105" s="330"/>
      <c r="B105" s="112"/>
      <c r="C105" s="131"/>
      <c r="D105" s="114"/>
      <c r="E105" s="133"/>
      <c r="F105" s="132"/>
      <c r="G105" s="132"/>
      <c r="H105" s="132"/>
      <c r="I105" s="132"/>
      <c r="J105" s="133" t="s">
        <v>302</v>
      </c>
      <c r="K105" s="16">
        <v>127</v>
      </c>
      <c r="L105" s="11"/>
      <c r="M105" s="17">
        <v>8</v>
      </c>
      <c r="N105" s="17">
        <v>1</v>
      </c>
      <c r="O105" s="18">
        <v>5840000000</v>
      </c>
      <c r="P105" s="19">
        <v>0</v>
      </c>
      <c r="Q105" s="20">
        <f>Q106</f>
        <v>1634922</v>
      </c>
      <c r="R105" s="20">
        <f>R106</f>
        <v>1526447</v>
      </c>
      <c r="S105" s="20">
        <f>S106</f>
        <v>1527942</v>
      </c>
      <c r="T105" s="293"/>
    </row>
    <row r="106" spans="1:20" ht="21.6" customHeight="1">
      <c r="A106" s="330"/>
      <c r="B106" s="112"/>
      <c r="C106" s="131"/>
      <c r="D106" s="113"/>
      <c r="E106" s="133"/>
      <c r="F106" s="594" t="s">
        <v>307</v>
      </c>
      <c r="G106" s="594"/>
      <c r="H106" s="594"/>
      <c r="I106" s="594"/>
      <c r="J106" s="595"/>
      <c r="K106" s="16">
        <v>127</v>
      </c>
      <c r="L106" s="11">
        <v>801</v>
      </c>
      <c r="M106" s="17">
        <v>8</v>
      </c>
      <c r="N106" s="17">
        <v>1</v>
      </c>
      <c r="O106" s="18">
        <v>5840400000</v>
      </c>
      <c r="P106" s="19">
        <v>0</v>
      </c>
      <c r="Q106" s="20">
        <f>Q111+Q107+Q113</f>
        <v>1634922</v>
      </c>
      <c r="R106" s="20">
        <f>R111+R107+R113</f>
        <v>1526447</v>
      </c>
      <c r="S106" s="273">
        <f>S111+S107+S113</f>
        <v>1527942</v>
      </c>
      <c r="T106" s="25"/>
    </row>
    <row r="107" spans="1:20" ht="22.9" customHeight="1">
      <c r="A107" s="330"/>
      <c r="B107" s="112"/>
      <c r="C107" s="131"/>
      <c r="D107" s="113"/>
      <c r="E107" s="133"/>
      <c r="F107" s="133"/>
      <c r="G107" s="132"/>
      <c r="H107" s="132"/>
      <c r="I107" s="132"/>
      <c r="J107" s="133" t="s">
        <v>308</v>
      </c>
      <c r="K107" s="16">
        <v>127</v>
      </c>
      <c r="L107" s="11">
        <v>801</v>
      </c>
      <c r="M107" s="17">
        <v>8</v>
      </c>
      <c r="N107" s="17">
        <v>1</v>
      </c>
      <c r="O107" s="18">
        <v>5840495220</v>
      </c>
      <c r="P107" s="19">
        <v>0</v>
      </c>
      <c r="Q107" s="20">
        <f>Q108</f>
        <v>341122</v>
      </c>
      <c r="R107" s="20">
        <f>R108</f>
        <v>232647</v>
      </c>
      <c r="S107" s="273">
        <f>S108</f>
        <v>234142</v>
      </c>
      <c r="T107" s="25"/>
    </row>
    <row r="108" spans="1:20" ht="22.9" customHeight="1">
      <c r="A108" s="330"/>
      <c r="B108" s="112"/>
      <c r="C108" s="131"/>
      <c r="D108" s="113"/>
      <c r="E108" s="133"/>
      <c r="F108" s="594" t="s">
        <v>73</v>
      </c>
      <c r="G108" s="594"/>
      <c r="H108" s="594"/>
      <c r="I108" s="594"/>
      <c r="J108" s="595"/>
      <c r="K108" s="16">
        <v>127</v>
      </c>
      <c r="L108" s="11">
        <v>801</v>
      </c>
      <c r="M108" s="17">
        <v>8</v>
      </c>
      <c r="N108" s="17">
        <v>1</v>
      </c>
      <c r="O108" s="18">
        <v>5840495220</v>
      </c>
      <c r="P108" s="19">
        <v>240</v>
      </c>
      <c r="Q108" s="20">
        <f>Q109+Q110</f>
        <v>341122</v>
      </c>
      <c r="R108" s="20">
        <f>R109+R110</f>
        <v>232647</v>
      </c>
      <c r="S108" s="273">
        <f>S109+S110</f>
        <v>234142</v>
      </c>
      <c r="T108" s="25"/>
    </row>
    <row r="109" spans="1:20" ht="22.9" customHeight="1">
      <c r="A109" s="330"/>
      <c r="B109" s="112"/>
      <c r="C109" s="131"/>
      <c r="D109" s="113"/>
      <c r="E109" s="133"/>
      <c r="F109" s="132"/>
      <c r="G109" s="132"/>
      <c r="H109" s="132"/>
      <c r="I109" s="132"/>
      <c r="J109" s="133" t="s">
        <v>295</v>
      </c>
      <c r="K109" s="16">
        <v>127</v>
      </c>
      <c r="L109" s="158"/>
      <c r="M109" s="159">
        <v>8</v>
      </c>
      <c r="N109" s="159">
        <v>1</v>
      </c>
      <c r="O109" s="18">
        <v>5840495220</v>
      </c>
      <c r="P109" s="160">
        <v>244</v>
      </c>
      <c r="Q109" s="20">
        <v>211122</v>
      </c>
      <c r="R109" s="20">
        <v>219647</v>
      </c>
      <c r="S109" s="273">
        <v>221142</v>
      </c>
      <c r="T109" s="25"/>
    </row>
    <row r="110" spans="1:20" ht="19.899999999999999" customHeight="1">
      <c r="A110" s="330"/>
      <c r="B110" s="112"/>
      <c r="C110" s="131"/>
      <c r="D110" s="113"/>
      <c r="E110" s="132"/>
      <c r="F110" s="132"/>
      <c r="G110" s="594" t="s">
        <v>287</v>
      </c>
      <c r="H110" s="594"/>
      <c r="I110" s="594"/>
      <c r="J110" s="595"/>
      <c r="K110" s="16">
        <v>127</v>
      </c>
      <c r="L110" s="158">
        <v>801</v>
      </c>
      <c r="M110" s="159">
        <v>8</v>
      </c>
      <c r="N110" s="159">
        <v>1</v>
      </c>
      <c r="O110" s="18">
        <v>5840495220</v>
      </c>
      <c r="P110" s="160">
        <v>247</v>
      </c>
      <c r="Q110" s="20">
        <v>130000</v>
      </c>
      <c r="R110" s="20">
        <v>13000</v>
      </c>
      <c r="S110" s="273">
        <v>13000</v>
      </c>
      <c r="T110" s="25"/>
    </row>
    <row r="111" spans="1:20" ht="58.5" customHeight="1">
      <c r="A111" s="330"/>
      <c r="B111" s="112"/>
      <c r="C111" s="131"/>
      <c r="D111" s="113"/>
      <c r="E111" s="133"/>
      <c r="F111" s="133"/>
      <c r="G111" s="132"/>
      <c r="H111" s="132"/>
      <c r="I111" s="132"/>
      <c r="J111" s="133" t="s">
        <v>367</v>
      </c>
      <c r="K111" s="16">
        <v>127</v>
      </c>
      <c r="L111" s="11">
        <v>801</v>
      </c>
      <c r="M111" s="17">
        <v>8</v>
      </c>
      <c r="N111" s="17">
        <v>1</v>
      </c>
      <c r="O111" s="18" t="s">
        <v>360</v>
      </c>
      <c r="P111" s="19">
        <v>0</v>
      </c>
      <c r="Q111" s="20">
        <f>Q112</f>
        <v>1049700</v>
      </c>
      <c r="R111" s="20">
        <f>R112</f>
        <v>1293800</v>
      </c>
      <c r="S111" s="273">
        <f>S112</f>
        <v>1293800</v>
      </c>
      <c r="T111" s="25"/>
    </row>
    <row r="112" spans="1:20" ht="13.5" customHeight="1">
      <c r="A112" s="330"/>
      <c r="B112" s="112"/>
      <c r="C112" s="131"/>
      <c r="D112" s="113"/>
      <c r="E112" s="132"/>
      <c r="F112" s="133"/>
      <c r="G112" s="594" t="s">
        <v>46</v>
      </c>
      <c r="H112" s="594"/>
      <c r="I112" s="594"/>
      <c r="J112" s="595"/>
      <c r="K112" s="16">
        <v>127</v>
      </c>
      <c r="L112" s="11">
        <v>801</v>
      </c>
      <c r="M112" s="17">
        <v>8</v>
      </c>
      <c r="N112" s="17">
        <v>1</v>
      </c>
      <c r="O112" s="18" t="s">
        <v>360</v>
      </c>
      <c r="P112" s="19" t="s">
        <v>75</v>
      </c>
      <c r="Q112" s="20">
        <f>'Прил 11 1'!C13</f>
        <v>1049700</v>
      </c>
      <c r="R112" s="20">
        <f>'Прил 11 1'!D13</f>
        <v>1293800</v>
      </c>
      <c r="S112" s="273">
        <f>'Прил 11 1'!E13</f>
        <v>1293800</v>
      </c>
      <c r="T112" s="25"/>
    </row>
    <row r="113" spans="1:20" ht="40.9" customHeight="1">
      <c r="A113" s="330"/>
      <c r="B113" s="112"/>
      <c r="C113" s="131"/>
      <c r="D113" s="113"/>
      <c r="E113" s="133"/>
      <c r="F113" s="133"/>
      <c r="G113" s="132"/>
      <c r="H113" s="132"/>
      <c r="I113" s="132"/>
      <c r="J113" s="272" t="s">
        <v>366</v>
      </c>
      <c r="K113" s="16">
        <v>127</v>
      </c>
      <c r="L113" s="11"/>
      <c r="M113" s="17">
        <v>8</v>
      </c>
      <c r="N113" s="17">
        <v>1</v>
      </c>
      <c r="O113" s="18" t="s">
        <v>361</v>
      </c>
      <c r="P113" s="19">
        <v>0</v>
      </c>
      <c r="Q113" s="20">
        <f>Q114</f>
        <v>244100</v>
      </c>
      <c r="R113" s="20">
        <f>R114</f>
        <v>0</v>
      </c>
      <c r="S113" s="273">
        <f>S114</f>
        <v>0</v>
      </c>
      <c r="T113" s="25"/>
    </row>
    <row r="114" spans="1:20" ht="13.5" customHeight="1">
      <c r="A114" s="330"/>
      <c r="B114" s="112"/>
      <c r="C114" s="131"/>
      <c r="D114" s="113"/>
      <c r="E114" s="133"/>
      <c r="F114" s="133"/>
      <c r="G114" s="132"/>
      <c r="H114" s="132"/>
      <c r="I114" s="132"/>
      <c r="J114" s="272" t="s">
        <v>46</v>
      </c>
      <c r="K114" s="16">
        <v>127</v>
      </c>
      <c r="L114" s="11"/>
      <c r="M114" s="17">
        <v>8</v>
      </c>
      <c r="N114" s="17">
        <v>1</v>
      </c>
      <c r="O114" s="18" t="s">
        <v>361</v>
      </c>
      <c r="P114" s="19">
        <v>540</v>
      </c>
      <c r="Q114" s="20">
        <f>'Прил 11 6'!C13</f>
        <v>244100</v>
      </c>
      <c r="R114" s="20">
        <v>0</v>
      </c>
      <c r="S114" s="273">
        <v>0</v>
      </c>
      <c r="T114" s="25"/>
    </row>
    <row r="115" spans="1:20" ht="13.9" customHeight="1" thickBot="1">
      <c r="A115" s="34"/>
      <c r="B115" s="617" t="s">
        <v>240</v>
      </c>
      <c r="C115" s="618"/>
      <c r="D115" s="618"/>
      <c r="E115" s="618"/>
      <c r="F115" s="618"/>
      <c r="G115" s="618"/>
      <c r="H115" s="618"/>
      <c r="I115" s="618"/>
      <c r="J115" s="619"/>
      <c r="K115" s="232">
        <v>127</v>
      </c>
      <c r="L115" s="233">
        <v>0</v>
      </c>
      <c r="M115" s="232" t="s">
        <v>236</v>
      </c>
      <c r="N115" s="232" t="s">
        <v>236</v>
      </c>
      <c r="O115" s="234" t="s">
        <v>236</v>
      </c>
      <c r="P115" s="235" t="s">
        <v>236</v>
      </c>
      <c r="Q115" s="314">
        <f>Q78+Q102+Q70+Q59+Q13+Q87</f>
        <v>4069176.24</v>
      </c>
      <c r="R115" s="314">
        <f>R78+R102+R70+R59+R13+R87+R11</f>
        <v>4824526.1500000004</v>
      </c>
      <c r="S115" s="314">
        <f>S78+S102+S70+S59+S13+S87+S11</f>
        <v>4224604.2699999996</v>
      </c>
      <c r="T115" s="101"/>
    </row>
    <row r="116" spans="1:20" ht="11.25" customHeight="1">
      <c r="A116" s="34"/>
      <c r="B116" s="30"/>
      <c r="C116" s="30"/>
      <c r="D116" s="30"/>
      <c r="E116" s="30"/>
      <c r="F116" s="30"/>
      <c r="G116" s="30"/>
      <c r="H116" s="30"/>
      <c r="I116" s="30"/>
      <c r="J116" s="334"/>
      <c r="K116" s="8"/>
      <c r="L116" s="8"/>
      <c r="M116" s="8"/>
      <c r="N116" s="8"/>
      <c r="O116" s="31"/>
      <c r="P116" s="31"/>
      <c r="Q116" s="32"/>
      <c r="R116" s="32"/>
      <c r="S116" s="32"/>
      <c r="T116" s="102" t="s">
        <v>63</v>
      </c>
    </row>
    <row r="117" spans="1:20" ht="12.75" customHeight="1">
      <c r="A117" s="34"/>
      <c r="B117" s="33"/>
      <c r="C117" s="33"/>
      <c r="D117" s="33"/>
      <c r="E117" s="33"/>
      <c r="F117" s="33"/>
      <c r="G117" s="33"/>
      <c r="H117" s="33"/>
      <c r="I117" s="33"/>
      <c r="J117" s="335"/>
      <c r="K117" s="103"/>
      <c r="L117" s="103"/>
      <c r="M117" s="103"/>
      <c r="N117" s="103"/>
      <c r="O117" s="104"/>
      <c r="P117" s="104"/>
      <c r="Q117" s="103"/>
      <c r="R117" s="103"/>
      <c r="S117" s="103"/>
      <c r="T117" s="98"/>
    </row>
    <row r="118" spans="1:20" ht="12.75" customHeight="1">
      <c r="A118" s="34"/>
      <c r="B118" s="33"/>
      <c r="C118" s="33"/>
      <c r="D118" s="33"/>
      <c r="E118" s="33"/>
      <c r="F118" s="33"/>
      <c r="G118" s="33"/>
      <c r="H118" s="33"/>
      <c r="I118" s="33" t="s">
        <v>76</v>
      </c>
      <c r="J118" s="335"/>
      <c r="K118" s="103"/>
      <c r="L118" s="103"/>
      <c r="M118" s="103"/>
      <c r="N118" s="103"/>
      <c r="O118" s="104"/>
      <c r="P118" s="104"/>
    </row>
    <row r="119" spans="1:20" ht="12.75" customHeight="1">
      <c r="A119" s="34"/>
      <c r="B119" s="33"/>
      <c r="C119" s="33"/>
      <c r="D119" s="33"/>
      <c r="E119" s="33"/>
      <c r="F119" s="33"/>
      <c r="G119" s="33"/>
      <c r="H119" s="33"/>
      <c r="I119" s="33"/>
      <c r="J119" s="335"/>
      <c r="K119" s="103"/>
      <c r="L119" s="103"/>
      <c r="M119" s="103"/>
      <c r="N119" s="103"/>
      <c r="O119" s="104"/>
      <c r="P119" s="104"/>
    </row>
    <row r="120" spans="1:20" ht="12.75" customHeight="1">
      <c r="A120" s="34"/>
      <c r="B120" s="33"/>
      <c r="C120" s="33"/>
      <c r="D120" s="33"/>
      <c r="E120" s="33"/>
      <c r="F120" s="33"/>
      <c r="G120" s="33"/>
      <c r="H120" s="33"/>
      <c r="I120" s="33" t="s">
        <v>76</v>
      </c>
      <c r="J120" s="335"/>
      <c r="K120" s="103"/>
      <c r="L120" s="103"/>
      <c r="M120" s="103"/>
      <c r="N120" s="103"/>
      <c r="O120" s="104"/>
      <c r="P120" s="104"/>
    </row>
    <row r="121" spans="1:20" ht="12.75" customHeight="1">
      <c r="A121" s="34"/>
      <c r="B121" s="33"/>
      <c r="C121" s="33"/>
      <c r="D121" s="33"/>
      <c r="E121" s="33"/>
      <c r="F121" s="33"/>
      <c r="G121" s="33"/>
      <c r="H121" s="33"/>
      <c r="I121" s="33"/>
      <c r="J121" s="335"/>
      <c r="K121" s="103"/>
      <c r="L121" s="103"/>
      <c r="M121" s="103"/>
      <c r="N121" s="103"/>
      <c r="O121" s="104"/>
      <c r="P121" s="104"/>
    </row>
    <row r="122" spans="1:20" ht="12.75" customHeight="1">
      <c r="A122" s="34"/>
      <c r="B122" s="33"/>
      <c r="C122" s="33"/>
      <c r="D122" s="33"/>
      <c r="E122" s="33"/>
      <c r="F122" s="33"/>
      <c r="G122" s="33"/>
      <c r="H122" s="33"/>
      <c r="I122" s="33"/>
      <c r="J122" s="335"/>
      <c r="K122" s="103"/>
      <c r="L122" s="103"/>
      <c r="M122" s="103"/>
      <c r="N122" s="103"/>
      <c r="O122" s="104"/>
      <c r="P122" s="104"/>
    </row>
    <row r="123" spans="1:20" ht="12.75" customHeight="1">
      <c r="A123" s="34"/>
      <c r="B123" s="33"/>
      <c r="C123" s="33"/>
      <c r="D123" s="33"/>
      <c r="E123" s="33"/>
      <c r="F123" s="33"/>
      <c r="G123" s="33"/>
      <c r="H123" s="33"/>
      <c r="I123" s="33"/>
      <c r="J123" s="335"/>
      <c r="K123" s="103"/>
      <c r="L123" s="103"/>
      <c r="M123" s="103"/>
      <c r="N123" s="103"/>
      <c r="O123" s="104"/>
      <c r="P123" s="104"/>
    </row>
    <row r="124" spans="1:20" ht="12.75" customHeight="1">
      <c r="A124" s="34"/>
      <c r="B124" s="34"/>
      <c r="C124" s="34"/>
      <c r="D124" s="34"/>
      <c r="E124" s="34"/>
      <c r="F124" s="34"/>
      <c r="G124" s="34"/>
      <c r="H124" s="34"/>
      <c r="I124" s="34"/>
      <c r="J124" s="335"/>
      <c r="K124" s="103"/>
      <c r="L124" s="103"/>
      <c r="M124" s="103"/>
      <c r="N124" s="103"/>
      <c r="O124" s="104"/>
      <c r="P124" s="104"/>
    </row>
  </sheetData>
  <mergeCells count="54">
    <mergeCell ref="B10:J10"/>
    <mergeCell ref="G112:J112"/>
    <mergeCell ref="F108:J108"/>
    <mergeCell ref="F106:J106"/>
    <mergeCell ref="F35:J35"/>
    <mergeCell ref="G86:J86"/>
    <mergeCell ref="B70:J70"/>
    <mergeCell ref="F63:J63"/>
    <mergeCell ref="B59:J59"/>
    <mergeCell ref="E55:J55"/>
    <mergeCell ref="F98:J98"/>
    <mergeCell ref="B115:J115"/>
    <mergeCell ref="C79:J79"/>
    <mergeCell ref="B78:J78"/>
    <mergeCell ref="E96:J96"/>
    <mergeCell ref="F83:J83"/>
    <mergeCell ref="D80:J80"/>
    <mergeCell ref="G110:J110"/>
    <mergeCell ref="Q1:S1"/>
    <mergeCell ref="Q2:S2"/>
    <mergeCell ref="Q3:S3"/>
    <mergeCell ref="Q4:S4"/>
    <mergeCell ref="E72:J72"/>
    <mergeCell ref="E44:J44"/>
    <mergeCell ref="D60:J60"/>
    <mergeCell ref="E61:J61"/>
    <mergeCell ref="D71:J71"/>
    <mergeCell ref="G69:J69"/>
    <mergeCell ref="G101:J101"/>
    <mergeCell ref="B102:J102"/>
    <mergeCell ref="D103:J103"/>
    <mergeCell ref="E104:J104"/>
    <mergeCell ref="D53:J53"/>
    <mergeCell ref="B9:J9"/>
    <mergeCell ref="D14:J14"/>
    <mergeCell ref="D42:J42"/>
    <mergeCell ref="E15:J15"/>
    <mergeCell ref="E82:J82"/>
    <mergeCell ref="F74:J74"/>
    <mergeCell ref="G77:J77"/>
    <mergeCell ref="J5:S6"/>
    <mergeCell ref="A12:J12"/>
    <mergeCell ref="G30:J30"/>
    <mergeCell ref="G39:J39"/>
    <mergeCell ref="E25:J25"/>
    <mergeCell ref="F37:J37"/>
    <mergeCell ref="F18:J18"/>
    <mergeCell ref="G64:J64"/>
    <mergeCell ref="B13:J13"/>
    <mergeCell ref="F26:J26"/>
    <mergeCell ref="G27:J27"/>
    <mergeCell ref="G21:J21"/>
    <mergeCell ref="A11:J11"/>
    <mergeCell ref="D23:J23"/>
  </mergeCells>
  <pageMargins left="0.70866141732283472" right="0.70866141732283472" top="0.74803149606299213" bottom="0.74803149606299213" header="0.31496062992125984" footer="0.31496062992125984"/>
  <pageSetup paperSize="9" scale="63" fitToHeight="3" orientation="portrait" r:id="rId1"/>
</worksheet>
</file>

<file path=xl/worksheets/sheet9.xml><?xml version="1.0" encoding="utf-8"?>
<worksheet xmlns="http://schemas.openxmlformats.org/spreadsheetml/2006/main" xmlns:r="http://schemas.openxmlformats.org/officeDocument/2006/relationships">
  <dimension ref="A1:Q86"/>
  <sheetViews>
    <sheetView view="pageBreakPreview" zoomScale="145" zoomScaleNormal="100" zoomScaleSheetLayoutView="145" workbookViewId="0">
      <selection activeCell="O42" sqref="O42"/>
    </sheetView>
  </sheetViews>
  <sheetFormatPr defaultRowHeight="12.75"/>
  <cols>
    <col min="1" max="1" width="0.85546875" customWidth="1"/>
    <col min="2" max="2" width="0.42578125" customWidth="1"/>
    <col min="3" max="3" width="0.7109375" customWidth="1"/>
    <col min="4" max="7" width="8.85546875" customWidth="1"/>
    <col min="8" max="8" width="5.5703125" customWidth="1"/>
    <col min="9" max="9" width="3.7109375" customWidth="1"/>
    <col min="10" max="10" width="1.140625" customWidth="1"/>
    <col min="11" max="11" width="9.28515625" customWidth="1"/>
    <col min="12" max="12" width="5" customWidth="1"/>
    <col min="13" max="13" width="4.7109375" customWidth="1"/>
    <col min="14" max="14" width="5.42578125" customWidth="1"/>
    <col min="15" max="15" width="10.85546875" customWidth="1"/>
    <col min="16" max="16" width="11" customWidth="1"/>
    <col min="17" max="17" width="11.5703125" customWidth="1"/>
  </cols>
  <sheetData>
    <row r="1" spans="1:17">
      <c r="A1" s="168"/>
      <c r="B1" s="168"/>
      <c r="C1" s="168"/>
      <c r="D1" s="168"/>
      <c r="E1" s="168"/>
      <c r="F1" s="168"/>
      <c r="G1" s="168"/>
      <c r="H1" s="168"/>
      <c r="I1" s="168"/>
      <c r="J1" s="168"/>
      <c r="K1" s="168"/>
      <c r="L1" s="168"/>
      <c r="M1" s="168"/>
      <c r="N1" s="168"/>
      <c r="O1" s="162" t="s">
        <v>334</v>
      </c>
      <c r="P1" s="161"/>
      <c r="Q1" s="161"/>
    </row>
    <row r="2" spans="1:17">
      <c r="A2" s="168"/>
      <c r="B2" s="168"/>
      <c r="C2" s="168"/>
      <c r="D2" s="168"/>
      <c r="E2" s="168"/>
      <c r="F2" s="168"/>
      <c r="G2" s="168"/>
      <c r="H2" s="168"/>
      <c r="I2" s="168"/>
      <c r="J2" s="168"/>
      <c r="K2" s="168"/>
      <c r="L2" s="168"/>
      <c r="M2" s="168"/>
      <c r="N2" s="168"/>
      <c r="O2" s="162" t="s">
        <v>61</v>
      </c>
      <c r="P2" s="161"/>
      <c r="Q2" s="161"/>
    </row>
    <row r="3" spans="1:17">
      <c r="A3" s="168"/>
      <c r="B3" s="168"/>
      <c r="C3" s="168"/>
      <c r="D3" s="168"/>
      <c r="E3" s="168"/>
      <c r="F3" s="168"/>
      <c r="G3" s="168"/>
      <c r="H3" s="168"/>
      <c r="I3" s="168"/>
      <c r="J3" s="168"/>
      <c r="K3" s="168"/>
      <c r="L3" s="168"/>
      <c r="M3" s="168"/>
      <c r="N3" s="168"/>
      <c r="O3" s="162" t="s">
        <v>313</v>
      </c>
      <c r="P3" s="161"/>
      <c r="Q3" s="161"/>
    </row>
    <row r="4" spans="1:17">
      <c r="A4" s="168"/>
      <c r="B4" s="168"/>
      <c r="C4" s="168"/>
      <c r="D4" s="168"/>
      <c r="E4" s="168"/>
      <c r="F4" s="168"/>
      <c r="G4" s="168"/>
      <c r="H4" s="168"/>
      <c r="I4" s="168"/>
      <c r="J4" s="168"/>
      <c r="K4" s="168"/>
      <c r="L4" s="168"/>
      <c r="M4" s="168"/>
      <c r="N4" s="168"/>
      <c r="O4" s="163" t="s">
        <v>385</v>
      </c>
      <c r="P4" s="161"/>
      <c r="Q4" s="161"/>
    </row>
    <row r="5" spans="1:17">
      <c r="A5" s="168"/>
      <c r="B5" s="168"/>
      <c r="C5" s="168"/>
      <c r="D5" s="168"/>
      <c r="E5" s="168"/>
      <c r="F5" s="168"/>
      <c r="G5" s="168"/>
      <c r="H5" s="168"/>
      <c r="I5" s="168"/>
      <c r="J5" s="168"/>
      <c r="K5" s="168"/>
      <c r="L5" s="168"/>
      <c r="M5" s="168"/>
      <c r="N5" s="168"/>
      <c r="O5" s="161"/>
      <c r="P5" s="161"/>
      <c r="Q5" s="161"/>
    </row>
    <row r="6" spans="1:17" ht="64.150000000000006" customHeight="1">
      <c r="A6" s="652" t="s">
        <v>418</v>
      </c>
      <c r="B6" s="653"/>
      <c r="C6" s="653"/>
      <c r="D6" s="653"/>
      <c r="E6" s="653"/>
      <c r="F6" s="653"/>
      <c r="G6" s="653"/>
      <c r="H6" s="653"/>
      <c r="I6" s="653"/>
      <c r="J6" s="653"/>
      <c r="K6" s="653"/>
      <c r="L6" s="653"/>
      <c r="M6" s="653"/>
      <c r="N6" s="653"/>
      <c r="O6" s="653"/>
      <c r="P6" s="653"/>
      <c r="Q6" s="653"/>
    </row>
    <row r="7" spans="1:17">
      <c r="A7" s="654"/>
      <c r="B7" s="654"/>
      <c r="C7" s="654"/>
      <c r="D7" s="654"/>
      <c r="E7" s="654"/>
      <c r="F7" s="654"/>
      <c r="G7" s="654"/>
      <c r="H7" s="654"/>
      <c r="I7" s="654"/>
      <c r="J7" s="654"/>
      <c r="K7" s="654"/>
      <c r="L7" s="654"/>
      <c r="M7" s="654"/>
      <c r="N7" s="654"/>
      <c r="O7" s="161"/>
      <c r="P7" s="161"/>
      <c r="Q7" s="161"/>
    </row>
    <row r="8" spans="1:17" ht="13.5" thickBot="1">
      <c r="A8" s="654"/>
      <c r="B8" s="654"/>
      <c r="C8" s="654"/>
      <c r="D8" s="654"/>
      <c r="E8" s="654"/>
      <c r="F8" s="654"/>
      <c r="G8" s="654"/>
      <c r="H8" s="654"/>
      <c r="I8" s="654"/>
      <c r="J8" s="654"/>
      <c r="K8" s="654"/>
      <c r="L8" s="654"/>
      <c r="M8" s="654"/>
      <c r="N8" s="654"/>
      <c r="O8" s="161"/>
      <c r="P8" s="161"/>
      <c r="Q8" s="164" t="s">
        <v>62</v>
      </c>
    </row>
    <row r="9" spans="1:17" ht="13.5" thickBot="1">
      <c r="A9" s="649" t="s">
        <v>64</v>
      </c>
      <c r="B9" s="650"/>
      <c r="C9" s="650"/>
      <c r="D9" s="650"/>
      <c r="E9" s="650"/>
      <c r="F9" s="650"/>
      <c r="G9" s="650"/>
      <c r="H9" s="650"/>
      <c r="I9" s="650"/>
      <c r="J9" s="651"/>
      <c r="K9" s="165" t="s">
        <v>238</v>
      </c>
      <c r="L9" s="165" t="s">
        <v>220</v>
      </c>
      <c r="M9" s="165" t="s">
        <v>221</v>
      </c>
      <c r="N9" s="165" t="s">
        <v>239</v>
      </c>
      <c r="O9" s="166">
        <v>2025</v>
      </c>
      <c r="P9" s="166">
        <v>2026</v>
      </c>
      <c r="Q9" s="167">
        <v>2027</v>
      </c>
    </row>
    <row r="10" spans="1:17">
      <c r="A10" s="643" t="s">
        <v>359</v>
      </c>
      <c r="B10" s="644"/>
      <c r="C10" s="644"/>
      <c r="D10" s="644"/>
      <c r="E10" s="644"/>
      <c r="F10" s="644"/>
      <c r="G10" s="644"/>
      <c r="H10" s="644"/>
      <c r="I10" s="644"/>
      <c r="J10" s="645"/>
      <c r="K10" s="217">
        <v>5800000000</v>
      </c>
      <c r="L10" s="219">
        <v>0</v>
      </c>
      <c r="M10" s="219">
        <v>0</v>
      </c>
      <c r="N10" s="220">
        <v>0</v>
      </c>
      <c r="O10" s="221">
        <v>0</v>
      </c>
      <c r="P10" s="221">
        <f>'прил 8'!R11</f>
        <v>94775</v>
      </c>
      <c r="Q10" s="221">
        <f>'прил 8'!S11</f>
        <v>201250</v>
      </c>
    </row>
    <row r="11" spans="1:17" ht="37.15" customHeight="1">
      <c r="A11" s="655" t="s">
        <v>328</v>
      </c>
      <c r="B11" s="655"/>
      <c r="C11" s="655"/>
      <c r="D11" s="655"/>
      <c r="E11" s="655"/>
      <c r="F11" s="655"/>
      <c r="G11" s="655"/>
      <c r="H11" s="655"/>
      <c r="I11" s="655"/>
      <c r="J11" s="655"/>
      <c r="K11" s="223">
        <v>5800000000</v>
      </c>
      <c r="L11" s="224">
        <v>0</v>
      </c>
      <c r="M11" s="224">
        <v>0</v>
      </c>
      <c r="N11" s="225">
        <v>0</v>
      </c>
      <c r="O11" s="226">
        <f>O12</f>
        <v>3957076.24</v>
      </c>
      <c r="P11" s="226">
        <f>P12</f>
        <v>4729751.1500000004</v>
      </c>
      <c r="Q11" s="226">
        <f>Q12</f>
        <v>4023354.27</v>
      </c>
    </row>
    <row r="12" spans="1:17" ht="25.15" customHeight="1">
      <c r="A12" s="215"/>
      <c r="B12" s="641" t="s">
        <v>302</v>
      </c>
      <c r="C12" s="641"/>
      <c r="D12" s="641"/>
      <c r="E12" s="641"/>
      <c r="F12" s="641"/>
      <c r="G12" s="641"/>
      <c r="H12" s="641"/>
      <c r="I12" s="641"/>
      <c r="J12" s="641"/>
      <c r="K12" s="223">
        <v>5840000000</v>
      </c>
      <c r="L12" s="224">
        <v>0</v>
      </c>
      <c r="M12" s="224">
        <v>0</v>
      </c>
      <c r="N12" s="225">
        <v>0</v>
      </c>
      <c r="O12" s="226">
        <f>O13+O18+O28+O41+O23</f>
        <v>3957076.24</v>
      </c>
      <c r="P12" s="226">
        <f>P13+P18+P28+P41+P77+P23</f>
        <v>4729751.1500000004</v>
      </c>
      <c r="Q12" s="226">
        <f>Q13+Q18+Q28+Q41+Q23</f>
        <v>4023354.27</v>
      </c>
    </row>
    <row r="13" spans="1:17" ht="25.15" customHeight="1">
      <c r="A13" s="215"/>
      <c r="B13" s="641" t="s">
        <v>304</v>
      </c>
      <c r="C13" s="641"/>
      <c r="D13" s="641"/>
      <c r="E13" s="641"/>
      <c r="F13" s="641"/>
      <c r="G13" s="641"/>
      <c r="H13" s="641"/>
      <c r="I13" s="641"/>
      <c r="J13" s="641"/>
      <c r="K13" s="223">
        <v>5840100000</v>
      </c>
      <c r="L13" s="224">
        <v>0</v>
      </c>
      <c r="M13" s="224">
        <v>0</v>
      </c>
      <c r="N13" s="225">
        <v>0</v>
      </c>
      <c r="O13" s="226">
        <f>O14</f>
        <v>10000</v>
      </c>
      <c r="P13" s="226">
        <f>P14</f>
        <v>10000</v>
      </c>
      <c r="Q13" s="226">
        <f>Q14</f>
        <v>10000</v>
      </c>
    </row>
    <row r="14" spans="1:17" ht="26.45" customHeight="1">
      <c r="A14" s="215"/>
      <c r="B14" s="215"/>
      <c r="C14" s="646" t="s">
        <v>305</v>
      </c>
      <c r="D14" s="647"/>
      <c r="E14" s="647"/>
      <c r="F14" s="647"/>
      <c r="G14" s="647"/>
      <c r="H14" s="647"/>
      <c r="I14" s="647"/>
      <c r="J14" s="648"/>
      <c r="K14" s="217">
        <v>5840195020</v>
      </c>
      <c r="L14" s="219">
        <v>0</v>
      </c>
      <c r="M14" s="219">
        <v>0</v>
      </c>
      <c r="N14" s="220">
        <v>0</v>
      </c>
      <c r="O14" s="221">
        <f t="shared" ref="O14:Q15" si="0">O15</f>
        <v>10000</v>
      </c>
      <c r="P14" s="221">
        <f t="shared" si="0"/>
        <v>10000</v>
      </c>
      <c r="Q14" s="221">
        <f t="shared" si="0"/>
        <v>10000</v>
      </c>
    </row>
    <row r="15" spans="1:17" ht="22.15" customHeight="1">
      <c r="A15" s="642" t="s">
        <v>56</v>
      </c>
      <c r="B15" s="642"/>
      <c r="C15" s="642"/>
      <c r="D15" s="642"/>
      <c r="E15" s="642"/>
      <c r="F15" s="642"/>
      <c r="G15" s="642"/>
      <c r="H15" s="642"/>
      <c r="I15" s="642"/>
      <c r="J15" s="642"/>
      <c r="K15" s="217">
        <v>5840195020</v>
      </c>
      <c r="L15" s="219">
        <v>3</v>
      </c>
      <c r="M15" s="219">
        <v>0</v>
      </c>
      <c r="N15" s="220">
        <v>0</v>
      </c>
      <c r="O15" s="221">
        <f>O16</f>
        <v>10000</v>
      </c>
      <c r="P15" s="221">
        <f t="shared" si="0"/>
        <v>10000</v>
      </c>
      <c r="Q15" s="221">
        <f t="shared" si="0"/>
        <v>10000</v>
      </c>
    </row>
    <row r="16" spans="1:17" ht="21" customHeight="1">
      <c r="A16" s="642" t="s">
        <v>294</v>
      </c>
      <c r="B16" s="642"/>
      <c r="C16" s="642"/>
      <c r="D16" s="642"/>
      <c r="E16" s="642"/>
      <c r="F16" s="642"/>
      <c r="G16" s="642"/>
      <c r="H16" s="642"/>
      <c r="I16" s="642"/>
      <c r="J16" s="642"/>
      <c r="K16" s="217">
        <v>5840195020</v>
      </c>
      <c r="L16" s="219">
        <v>3</v>
      </c>
      <c r="M16" s="219">
        <v>10</v>
      </c>
      <c r="N16" s="220">
        <v>0</v>
      </c>
      <c r="O16" s="221">
        <f>O17</f>
        <v>10000</v>
      </c>
      <c r="P16" s="221">
        <f>P17</f>
        <v>10000</v>
      </c>
      <c r="Q16" s="221">
        <f>Q17</f>
        <v>10000</v>
      </c>
    </row>
    <row r="17" spans="1:17" ht="29.45" customHeight="1">
      <c r="A17" s="635" t="s">
        <v>73</v>
      </c>
      <c r="B17" s="635"/>
      <c r="C17" s="635"/>
      <c r="D17" s="635"/>
      <c r="E17" s="635"/>
      <c r="F17" s="635"/>
      <c r="G17" s="635"/>
      <c r="H17" s="635"/>
      <c r="I17" s="635"/>
      <c r="J17" s="635"/>
      <c r="K17" s="217">
        <v>5840195020</v>
      </c>
      <c r="L17" s="219">
        <v>3</v>
      </c>
      <c r="M17" s="219">
        <v>10</v>
      </c>
      <c r="N17" s="220">
        <v>240</v>
      </c>
      <c r="O17" s="221">
        <f>'прил 8'!Q76</f>
        <v>10000</v>
      </c>
      <c r="P17" s="221">
        <f>'прил 8'!R76</f>
        <v>10000</v>
      </c>
      <c r="Q17" s="221">
        <f>'прил 8'!S76</f>
        <v>10000</v>
      </c>
    </row>
    <row r="18" spans="1:17" ht="34.15" customHeight="1">
      <c r="A18" s="215"/>
      <c r="B18" s="641" t="s">
        <v>310</v>
      </c>
      <c r="C18" s="641"/>
      <c r="D18" s="641"/>
      <c r="E18" s="641"/>
      <c r="F18" s="641"/>
      <c r="G18" s="641"/>
      <c r="H18" s="641"/>
      <c r="I18" s="641"/>
      <c r="J18" s="641"/>
      <c r="K18" s="223">
        <v>5840200000</v>
      </c>
      <c r="L18" s="224">
        <v>0</v>
      </c>
      <c r="M18" s="224">
        <v>0</v>
      </c>
      <c r="N18" s="225">
        <v>0</v>
      </c>
      <c r="O18" s="226">
        <f>O19</f>
        <v>372000</v>
      </c>
      <c r="P18" s="226">
        <f>P19</f>
        <v>388000</v>
      </c>
      <c r="Q18" s="226">
        <f>Q20</f>
        <v>514000</v>
      </c>
    </row>
    <row r="19" spans="1:17" ht="22.9" customHeight="1">
      <c r="A19" s="646" t="s">
        <v>74</v>
      </c>
      <c r="B19" s="647"/>
      <c r="C19" s="647"/>
      <c r="D19" s="647"/>
      <c r="E19" s="647"/>
      <c r="F19" s="647"/>
      <c r="G19" s="647"/>
      <c r="H19" s="647"/>
      <c r="I19" s="647"/>
      <c r="J19" s="648"/>
      <c r="K19" s="430" t="s">
        <v>397</v>
      </c>
      <c r="L19" s="219">
        <v>0</v>
      </c>
      <c r="M19" s="219">
        <v>0</v>
      </c>
      <c r="N19" s="220">
        <v>0</v>
      </c>
      <c r="O19" s="221">
        <f t="shared" ref="O19:Q21" si="1">O20</f>
        <v>372000</v>
      </c>
      <c r="P19" s="221">
        <f t="shared" si="1"/>
        <v>388000</v>
      </c>
      <c r="Q19" s="221">
        <f t="shared" si="1"/>
        <v>514000</v>
      </c>
    </row>
    <row r="20" spans="1:17" ht="16.149999999999999" customHeight="1">
      <c r="A20" s="642" t="s">
        <v>57</v>
      </c>
      <c r="B20" s="642"/>
      <c r="C20" s="642"/>
      <c r="D20" s="642"/>
      <c r="E20" s="642"/>
      <c r="F20" s="642"/>
      <c r="G20" s="642"/>
      <c r="H20" s="642"/>
      <c r="I20" s="642"/>
      <c r="J20" s="642"/>
      <c r="K20" s="430" t="s">
        <v>397</v>
      </c>
      <c r="L20" s="219">
        <v>4</v>
      </c>
      <c r="M20" s="219">
        <v>0</v>
      </c>
      <c r="N20" s="220">
        <v>0</v>
      </c>
      <c r="O20" s="221">
        <f t="shared" si="1"/>
        <v>372000</v>
      </c>
      <c r="P20" s="221">
        <f t="shared" si="1"/>
        <v>388000</v>
      </c>
      <c r="Q20" s="221">
        <f t="shared" si="1"/>
        <v>514000</v>
      </c>
    </row>
    <row r="21" spans="1:17" ht="13.9" customHeight="1">
      <c r="A21" s="642" t="s">
        <v>58</v>
      </c>
      <c r="B21" s="642"/>
      <c r="C21" s="642"/>
      <c r="D21" s="642"/>
      <c r="E21" s="642"/>
      <c r="F21" s="642"/>
      <c r="G21" s="642"/>
      <c r="H21" s="642"/>
      <c r="I21" s="642"/>
      <c r="J21" s="642"/>
      <c r="K21" s="430" t="s">
        <v>397</v>
      </c>
      <c r="L21" s="219">
        <v>4</v>
      </c>
      <c r="M21" s="219">
        <v>9</v>
      </c>
      <c r="N21" s="220">
        <v>0</v>
      </c>
      <c r="O21" s="221">
        <f>O22</f>
        <v>372000</v>
      </c>
      <c r="P21" s="221">
        <f t="shared" si="1"/>
        <v>388000</v>
      </c>
      <c r="Q21" s="221">
        <f t="shared" si="1"/>
        <v>514000</v>
      </c>
    </row>
    <row r="22" spans="1:17" ht="23.45" customHeight="1">
      <c r="A22" s="635" t="s">
        <v>73</v>
      </c>
      <c r="B22" s="635"/>
      <c r="C22" s="635"/>
      <c r="D22" s="635"/>
      <c r="E22" s="635"/>
      <c r="F22" s="635"/>
      <c r="G22" s="635"/>
      <c r="H22" s="635"/>
      <c r="I22" s="635"/>
      <c r="J22" s="635"/>
      <c r="K22" s="430" t="s">
        <v>397</v>
      </c>
      <c r="L22" s="219">
        <v>4</v>
      </c>
      <c r="M22" s="219">
        <v>9</v>
      </c>
      <c r="N22" s="220">
        <v>240</v>
      </c>
      <c r="O22" s="221">
        <f>'прил 8'!Q84</f>
        <v>372000</v>
      </c>
      <c r="P22" s="221">
        <f>'прил 8'!R84</f>
        <v>388000</v>
      </c>
      <c r="Q22" s="221">
        <f>'прил 8'!S84</f>
        <v>514000</v>
      </c>
    </row>
    <row r="23" spans="1:17" ht="24" customHeight="1">
      <c r="A23" s="215"/>
      <c r="B23" s="215"/>
      <c r="C23" s="641" t="s">
        <v>315</v>
      </c>
      <c r="D23" s="641"/>
      <c r="E23" s="641"/>
      <c r="F23" s="641"/>
      <c r="G23" s="641"/>
      <c r="H23" s="641"/>
      <c r="I23" s="641"/>
      <c r="J23" s="641"/>
      <c r="K23" s="223">
        <v>5840395310</v>
      </c>
      <c r="L23" s="224">
        <v>0</v>
      </c>
      <c r="M23" s="224">
        <v>0</v>
      </c>
      <c r="N23" s="225">
        <v>0</v>
      </c>
      <c r="O23" s="226">
        <f>O25</f>
        <v>50000</v>
      </c>
      <c r="P23" s="226">
        <f>P25</f>
        <v>50000</v>
      </c>
      <c r="Q23" s="226">
        <f>Q25</f>
        <v>50000</v>
      </c>
    </row>
    <row r="24" spans="1:17" ht="24" customHeight="1">
      <c r="A24" s="215"/>
      <c r="B24" s="215"/>
      <c r="C24" s="642" t="s">
        <v>333</v>
      </c>
      <c r="D24" s="642"/>
      <c r="E24" s="642"/>
      <c r="F24" s="642"/>
      <c r="G24" s="642"/>
      <c r="H24" s="642"/>
      <c r="I24" s="642"/>
      <c r="J24" s="642"/>
      <c r="K24" s="217"/>
      <c r="L24" s="219"/>
      <c r="M24" s="219"/>
      <c r="N24" s="220"/>
      <c r="O24" s="221"/>
      <c r="P24" s="221"/>
      <c r="Q24" s="221"/>
    </row>
    <row r="25" spans="1:17" ht="13.9" customHeight="1">
      <c r="A25" s="642" t="s">
        <v>192</v>
      </c>
      <c r="B25" s="642"/>
      <c r="C25" s="642"/>
      <c r="D25" s="642"/>
      <c r="E25" s="642"/>
      <c r="F25" s="642"/>
      <c r="G25" s="642"/>
      <c r="H25" s="642"/>
      <c r="I25" s="642"/>
      <c r="J25" s="642"/>
      <c r="K25" s="217">
        <v>5840395310</v>
      </c>
      <c r="L25" s="219">
        <v>5</v>
      </c>
      <c r="M25" s="219">
        <v>0</v>
      </c>
      <c r="N25" s="220">
        <v>0</v>
      </c>
      <c r="O25" s="221">
        <f t="shared" ref="O25:Q26" si="2">O26</f>
        <v>50000</v>
      </c>
      <c r="P25" s="221">
        <f t="shared" si="2"/>
        <v>50000</v>
      </c>
      <c r="Q25" s="221">
        <f t="shared" si="2"/>
        <v>50000</v>
      </c>
    </row>
    <row r="26" spans="1:17" ht="24" customHeight="1">
      <c r="A26" s="642" t="s">
        <v>189</v>
      </c>
      <c r="B26" s="642"/>
      <c r="C26" s="642"/>
      <c r="D26" s="642"/>
      <c r="E26" s="642"/>
      <c r="F26" s="642"/>
      <c r="G26" s="642"/>
      <c r="H26" s="642"/>
      <c r="I26" s="642"/>
      <c r="J26" s="642"/>
      <c r="K26" s="217">
        <v>5840395310</v>
      </c>
      <c r="L26" s="219">
        <v>5</v>
      </c>
      <c r="M26" s="219">
        <v>3</v>
      </c>
      <c r="N26" s="220">
        <v>0</v>
      </c>
      <c r="O26" s="221">
        <f t="shared" si="2"/>
        <v>50000</v>
      </c>
      <c r="P26" s="221">
        <f t="shared" si="2"/>
        <v>50000</v>
      </c>
      <c r="Q26" s="221">
        <f t="shared" si="2"/>
        <v>50000</v>
      </c>
    </row>
    <row r="27" spans="1:17" ht="21" customHeight="1">
      <c r="A27" s="635" t="s">
        <v>73</v>
      </c>
      <c r="B27" s="635"/>
      <c r="C27" s="635"/>
      <c r="D27" s="635"/>
      <c r="E27" s="635"/>
      <c r="F27" s="635"/>
      <c r="G27" s="635"/>
      <c r="H27" s="635"/>
      <c r="I27" s="635"/>
      <c r="J27" s="635"/>
      <c r="K27" s="217">
        <v>5840395310</v>
      </c>
      <c r="L27" s="219">
        <v>5</v>
      </c>
      <c r="M27" s="219">
        <v>3</v>
      </c>
      <c r="N27" s="220">
        <v>240</v>
      </c>
      <c r="O27" s="221">
        <f>'прил 8'!Q100</f>
        <v>50000</v>
      </c>
      <c r="P27" s="221">
        <f>'прил 8'!R100</f>
        <v>50000</v>
      </c>
      <c r="Q27" s="221">
        <f>'прил 8'!S100</f>
        <v>50000</v>
      </c>
    </row>
    <row r="28" spans="1:17" ht="28.15" customHeight="1">
      <c r="A28" s="215"/>
      <c r="B28" s="641" t="s">
        <v>311</v>
      </c>
      <c r="C28" s="641"/>
      <c r="D28" s="641"/>
      <c r="E28" s="641"/>
      <c r="F28" s="641"/>
      <c r="G28" s="641"/>
      <c r="H28" s="641"/>
      <c r="I28" s="641"/>
      <c r="J28" s="641"/>
      <c r="K28" s="223">
        <v>5840400000</v>
      </c>
      <c r="L28" s="224">
        <v>0</v>
      </c>
      <c r="M28" s="224">
        <v>0</v>
      </c>
      <c r="N28" s="225">
        <v>0</v>
      </c>
      <c r="O28" s="226">
        <f>O34+O29+O37</f>
        <v>1634922</v>
      </c>
      <c r="P28" s="226">
        <f>P34+P29+P37</f>
        <v>1526447</v>
      </c>
      <c r="Q28" s="226">
        <f>Q34+Q29+Q37</f>
        <v>1527942</v>
      </c>
    </row>
    <row r="29" spans="1:17" ht="21" customHeight="1">
      <c r="A29" s="215"/>
      <c r="B29" s="215"/>
      <c r="C29" s="642" t="s">
        <v>312</v>
      </c>
      <c r="D29" s="642"/>
      <c r="E29" s="642"/>
      <c r="F29" s="642"/>
      <c r="G29" s="642"/>
      <c r="H29" s="642"/>
      <c r="I29" s="642"/>
      <c r="J29" s="642"/>
      <c r="K29" s="217">
        <v>5840495220</v>
      </c>
      <c r="L29" s="219">
        <v>0</v>
      </c>
      <c r="M29" s="219">
        <v>0</v>
      </c>
      <c r="N29" s="220">
        <v>0</v>
      </c>
      <c r="O29" s="221">
        <f>O32</f>
        <v>341122</v>
      </c>
      <c r="P29" s="221">
        <f>P32</f>
        <v>232647</v>
      </c>
      <c r="Q29" s="221">
        <f>Q32</f>
        <v>234142</v>
      </c>
    </row>
    <row r="30" spans="1:17" ht="21" customHeight="1">
      <c r="A30" s="646" t="s">
        <v>59</v>
      </c>
      <c r="B30" s="647"/>
      <c r="C30" s="647"/>
      <c r="D30" s="647"/>
      <c r="E30" s="647"/>
      <c r="F30" s="647"/>
      <c r="G30" s="647"/>
      <c r="H30" s="647"/>
      <c r="I30" s="647"/>
      <c r="J30" s="648"/>
      <c r="K30" s="217">
        <v>5840495220</v>
      </c>
      <c r="L30" s="219">
        <v>8</v>
      </c>
      <c r="M30" s="219">
        <v>0</v>
      </c>
      <c r="N30" s="220">
        <v>0</v>
      </c>
      <c r="O30" s="221">
        <f t="shared" ref="O30:Q31" si="3">O31</f>
        <v>341122</v>
      </c>
      <c r="P30" s="221">
        <f t="shared" si="3"/>
        <v>232647</v>
      </c>
      <c r="Q30" s="221">
        <f t="shared" si="3"/>
        <v>234142</v>
      </c>
    </row>
    <row r="31" spans="1:17" ht="21" customHeight="1">
      <c r="A31" s="215"/>
      <c r="B31" s="646" t="s">
        <v>300</v>
      </c>
      <c r="C31" s="647"/>
      <c r="D31" s="647"/>
      <c r="E31" s="647"/>
      <c r="F31" s="647"/>
      <c r="G31" s="647"/>
      <c r="H31" s="647"/>
      <c r="I31" s="647"/>
      <c r="J31" s="648"/>
      <c r="K31" s="217">
        <v>5840495220</v>
      </c>
      <c r="L31" s="219">
        <v>8</v>
      </c>
      <c r="M31" s="219">
        <v>1</v>
      </c>
      <c r="N31" s="220">
        <v>0</v>
      </c>
      <c r="O31" s="221">
        <f t="shared" si="3"/>
        <v>341122</v>
      </c>
      <c r="P31" s="221">
        <f t="shared" si="3"/>
        <v>232647</v>
      </c>
      <c r="Q31" s="221">
        <f t="shared" si="3"/>
        <v>234142</v>
      </c>
    </row>
    <row r="32" spans="1:17" ht="24" customHeight="1">
      <c r="A32" s="642" t="s">
        <v>73</v>
      </c>
      <c r="B32" s="642"/>
      <c r="C32" s="642"/>
      <c r="D32" s="642"/>
      <c r="E32" s="642"/>
      <c r="F32" s="642"/>
      <c r="G32" s="642"/>
      <c r="H32" s="642"/>
      <c r="I32" s="642"/>
      <c r="J32" s="642"/>
      <c r="K32" s="217">
        <v>5840495220</v>
      </c>
      <c r="L32" s="219">
        <v>8</v>
      </c>
      <c r="M32" s="219">
        <v>1</v>
      </c>
      <c r="N32" s="220">
        <v>240</v>
      </c>
      <c r="O32" s="221">
        <f>'прил 8'!Q108</f>
        <v>341122</v>
      </c>
      <c r="P32" s="221">
        <f>'прил 8'!R108</f>
        <v>232647</v>
      </c>
      <c r="Q32" s="221">
        <f>'прил 8'!S108</f>
        <v>234142</v>
      </c>
    </row>
    <row r="33" spans="1:17" ht="42" customHeight="1">
      <c r="A33" s="640" t="s">
        <v>367</v>
      </c>
      <c r="B33" s="640"/>
      <c r="C33" s="640"/>
      <c r="D33" s="640"/>
      <c r="E33" s="640"/>
      <c r="F33" s="640"/>
      <c r="G33" s="640"/>
      <c r="H33" s="640"/>
      <c r="I33" s="640"/>
      <c r="J33" s="640"/>
      <c r="K33" s="340" t="s">
        <v>360</v>
      </c>
      <c r="L33" s="219">
        <v>0</v>
      </c>
      <c r="M33" s="219">
        <v>0</v>
      </c>
      <c r="N33" s="220">
        <v>0</v>
      </c>
      <c r="O33" s="221">
        <f t="shared" ref="O33:Q35" si="4">O34</f>
        <v>1049700</v>
      </c>
      <c r="P33" s="221">
        <f t="shared" si="4"/>
        <v>1293800</v>
      </c>
      <c r="Q33" s="221">
        <f t="shared" si="4"/>
        <v>1293800</v>
      </c>
    </row>
    <row r="34" spans="1:17" ht="14.45" customHeight="1">
      <c r="A34" s="215"/>
      <c r="B34" s="216"/>
      <c r="C34" s="642" t="s">
        <v>59</v>
      </c>
      <c r="D34" s="642"/>
      <c r="E34" s="642"/>
      <c r="F34" s="642"/>
      <c r="G34" s="642"/>
      <c r="H34" s="642"/>
      <c r="I34" s="642"/>
      <c r="J34" s="642"/>
      <c r="K34" s="340" t="s">
        <v>360</v>
      </c>
      <c r="L34" s="219">
        <v>8</v>
      </c>
      <c r="M34" s="219">
        <v>0</v>
      </c>
      <c r="N34" s="220">
        <v>0</v>
      </c>
      <c r="O34" s="221">
        <f t="shared" si="4"/>
        <v>1049700</v>
      </c>
      <c r="P34" s="221">
        <f t="shared" si="4"/>
        <v>1293800</v>
      </c>
      <c r="Q34" s="221">
        <f t="shared" si="4"/>
        <v>1293800</v>
      </c>
    </row>
    <row r="35" spans="1:17" ht="14.45" customHeight="1">
      <c r="A35" s="215"/>
      <c r="B35" s="646" t="s">
        <v>300</v>
      </c>
      <c r="C35" s="647"/>
      <c r="D35" s="647"/>
      <c r="E35" s="647"/>
      <c r="F35" s="647"/>
      <c r="G35" s="647"/>
      <c r="H35" s="647"/>
      <c r="I35" s="647"/>
      <c r="J35" s="648"/>
      <c r="K35" s="340" t="s">
        <v>360</v>
      </c>
      <c r="L35" s="219">
        <v>8</v>
      </c>
      <c r="M35" s="219">
        <v>1</v>
      </c>
      <c r="N35" s="220">
        <v>0</v>
      </c>
      <c r="O35" s="221">
        <f t="shared" si="4"/>
        <v>1049700</v>
      </c>
      <c r="P35" s="221">
        <f t="shared" si="4"/>
        <v>1293800</v>
      </c>
      <c r="Q35" s="221">
        <f t="shared" si="4"/>
        <v>1293800</v>
      </c>
    </row>
    <row r="36" spans="1:17" ht="12.6" customHeight="1">
      <c r="A36" s="642" t="s">
        <v>46</v>
      </c>
      <c r="B36" s="642"/>
      <c r="C36" s="642"/>
      <c r="D36" s="642"/>
      <c r="E36" s="642"/>
      <c r="F36" s="642"/>
      <c r="G36" s="642"/>
      <c r="H36" s="642"/>
      <c r="I36" s="642"/>
      <c r="J36" s="642"/>
      <c r="K36" s="340" t="s">
        <v>360</v>
      </c>
      <c r="L36" s="219">
        <v>8</v>
      </c>
      <c r="M36" s="219">
        <v>1</v>
      </c>
      <c r="N36" s="220">
        <v>540</v>
      </c>
      <c r="O36" s="221">
        <f>'прил 8'!Q112</f>
        <v>1049700</v>
      </c>
      <c r="P36" s="221">
        <f>'прил 8'!R112</f>
        <v>1293800</v>
      </c>
      <c r="Q36" s="221">
        <f>'прил 8'!S112</f>
        <v>1293800</v>
      </c>
    </row>
    <row r="37" spans="1:17" ht="33.6" customHeight="1">
      <c r="A37" s="216"/>
      <c r="B37" s="216"/>
      <c r="C37" s="637" t="s">
        <v>366</v>
      </c>
      <c r="D37" s="638"/>
      <c r="E37" s="638"/>
      <c r="F37" s="638"/>
      <c r="G37" s="638"/>
      <c r="H37" s="638"/>
      <c r="I37" s="638"/>
      <c r="J37" s="639"/>
      <c r="K37" s="340" t="s">
        <v>361</v>
      </c>
      <c r="L37" s="219">
        <v>0</v>
      </c>
      <c r="M37" s="219">
        <v>0</v>
      </c>
      <c r="N37" s="220">
        <v>0</v>
      </c>
      <c r="O37" s="221">
        <f>O40</f>
        <v>244100</v>
      </c>
      <c r="P37" s="221">
        <f>P40</f>
        <v>0</v>
      </c>
      <c r="Q37" s="221">
        <f>Q40</f>
        <v>0</v>
      </c>
    </row>
    <row r="38" spans="1:17" ht="21.6" customHeight="1">
      <c r="A38" s="215"/>
      <c r="B38" s="216"/>
      <c r="C38" s="642" t="s">
        <v>59</v>
      </c>
      <c r="D38" s="642"/>
      <c r="E38" s="642"/>
      <c r="F38" s="642"/>
      <c r="G38" s="642"/>
      <c r="H38" s="642"/>
      <c r="I38" s="642"/>
      <c r="J38" s="642"/>
      <c r="K38" s="340" t="s">
        <v>361</v>
      </c>
      <c r="L38" s="219">
        <v>8</v>
      </c>
      <c r="M38" s="219">
        <v>0</v>
      </c>
      <c r="N38" s="220">
        <v>0</v>
      </c>
      <c r="O38" s="221">
        <f>O40</f>
        <v>244100</v>
      </c>
      <c r="P38" s="221">
        <v>0</v>
      </c>
      <c r="Q38" s="221">
        <v>0</v>
      </c>
    </row>
    <row r="39" spans="1:17" ht="21.6" customHeight="1">
      <c r="A39" s="215"/>
      <c r="B39" s="646" t="s">
        <v>300</v>
      </c>
      <c r="C39" s="647"/>
      <c r="D39" s="647"/>
      <c r="E39" s="647"/>
      <c r="F39" s="647"/>
      <c r="G39" s="647"/>
      <c r="H39" s="647"/>
      <c r="I39" s="647"/>
      <c r="J39" s="648"/>
      <c r="K39" s="340" t="s">
        <v>361</v>
      </c>
      <c r="L39" s="219">
        <v>8</v>
      </c>
      <c r="M39" s="219">
        <v>1</v>
      </c>
      <c r="N39" s="220">
        <v>0</v>
      </c>
      <c r="O39" s="221">
        <f>O40</f>
        <v>244100</v>
      </c>
      <c r="P39" s="221">
        <v>0</v>
      </c>
      <c r="Q39" s="221">
        <v>0</v>
      </c>
    </row>
    <row r="40" spans="1:17" ht="21.6" customHeight="1">
      <c r="A40" s="646" t="s">
        <v>46</v>
      </c>
      <c r="B40" s="647"/>
      <c r="C40" s="647"/>
      <c r="D40" s="647"/>
      <c r="E40" s="647"/>
      <c r="F40" s="647"/>
      <c r="G40" s="647"/>
      <c r="H40" s="647"/>
      <c r="I40" s="647"/>
      <c r="J40" s="648"/>
      <c r="K40" s="340" t="s">
        <v>361</v>
      </c>
      <c r="L40" s="219">
        <v>8</v>
      </c>
      <c r="M40" s="219">
        <v>1</v>
      </c>
      <c r="N40" s="220">
        <v>540</v>
      </c>
      <c r="O40" s="221">
        <f>'прил 8'!Q114</f>
        <v>244100</v>
      </c>
      <c r="P40" s="221">
        <v>0</v>
      </c>
      <c r="Q40" s="221">
        <v>0</v>
      </c>
    </row>
    <row r="41" spans="1:17" ht="25.9" customHeight="1">
      <c r="A41" s="214"/>
      <c r="B41" s="655" t="s">
        <v>303</v>
      </c>
      <c r="C41" s="655"/>
      <c r="D41" s="655"/>
      <c r="E41" s="655"/>
      <c r="F41" s="655"/>
      <c r="G41" s="655"/>
      <c r="H41" s="655"/>
      <c r="I41" s="655"/>
      <c r="J41" s="655"/>
      <c r="K41" s="223">
        <v>5840500000</v>
      </c>
      <c r="L41" s="224">
        <v>0</v>
      </c>
      <c r="M41" s="224">
        <v>0</v>
      </c>
      <c r="N41" s="225">
        <v>0</v>
      </c>
      <c r="O41" s="226">
        <f>O42+O46+O69+O73+O57+O52+O61+O65</f>
        <v>1890154.24</v>
      </c>
      <c r="P41" s="226">
        <f>P42+P46+P69+P73+P57+P52+P61+P65</f>
        <v>1905704.15</v>
      </c>
      <c r="Q41" s="226">
        <f>Q42+Q46+Q69+Q73+Q57+Q52+Q61+Q65</f>
        <v>1921412.27</v>
      </c>
    </row>
    <row r="42" spans="1:17">
      <c r="A42" s="635" t="s">
        <v>69</v>
      </c>
      <c r="B42" s="635"/>
      <c r="C42" s="635"/>
      <c r="D42" s="635"/>
      <c r="E42" s="635"/>
      <c r="F42" s="635"/>
      <c r="G42" s="635"/>
      <c r="H42" s="635"/>
      <c r="I42" s="635"/>
      <c r="J42" s="635"/>
      <c r="K42" s="217">
        <v>5840510010</v>
      </c>
      <c r="L42" s="219">
        <v>0</v>
      </c>
      <c r="M42" s="219">
        <v>0</v>
      </c>
      <c r="N42" s="220">
        <v>0</v>
      </c>
      <c r="O42" s="221">
        <f>O43</f>
        <v>454398</v>
      </c>
      <c r="P42" s="221">
        <f t="shared" ref="P42:Q44" si="5">P43</f>
        <v>455700</v>
      </c>
      <c r="Q42" s="221">
        <f t="shared" si="5"/>
        <v>455700</v>
      </c>
    </row>
    <row r="43" spans="1:17">
      <c r="A43" s="635" t="s">
        <v>49</v>
      </c>
      <c r="B43" s="635"/>
      <c r="C43" s="635"/>
      <c r="D43" s="635"/>
      <c r="E43" s="635"/>
      <c r="F43" s="635"/>
      <c r="G43" s="635"/>
      <c r="H43" s="635"/>
      <c r="I43" s="635"/>
      <c r="J43" s="635"/>
      <c r="K43" s="217">
        <v>5840510010</v>
      </c>
      <c r="L43" s="219">
        <v>1</v>
      </c>
      <c r="M43" s="219">
        <v>0</v>
      </c>
      <c r="N43" s="220">
        <v>0</v>
      </c>
      <c r="O43" s="221">
        <f>O44</f>
        <v>454398</v>
      </c>
      <c r="P43" s="221">
        <f t="shared" si="5"/>
        <v>455700</v>
      </c>
      <c r="Q43" s="221">
        <f t="shared" si="5"/>
        <v>455700</v>
      </c>
    </row>
    <row r="44" spans="1:17" ht="20.45" customHeight="1">
      <c r="A44" s="635" t="s">
        <v>50</v>
      </c>
      <c r="B44" s="635"/>
      <c r="C44" s="635"/>
      <c r="D44" s="635"/>
      <c r="E44" s="635"/>
      <c r="F44" s="635"/>
      <c r="G44" s="635"/>
      <c r="H44" s="635"/>
      <c r="I44" s="635"/>
      <c r="J44" s="635"/>
      <c r="K44" s="217">
        <v>5840510010</v>
      </c>
      <c r="L44" s="219">
        <v>1</v>
      </c>
      <c r="M44" s="219">
        <v>2</v>
      </c>
      <c r="N44" s="220">
        <v>0</v>
      </c>
      <c r="O44" s="221">
        <f>O45</f>
        <v>454398</v>
      </c>
      <c r="P44" s="221">
        <f t="shared" si="5"/>
        <v>455700</v>
      </c>
      <c r="Q44" s="221">
        <f t="shared" si="5"/>
        <v>455700</v>
      </c>
    </row>
    <row r="45" spans="1:17" ht="22.9" customHeight="1">
      <c r="A45" s="635" t="s">
        <v>70</v>
      </c>
      <c r="B45" s="635"/>
      <c r="C45" s="635"/>
      <c r="D45" s="635"/>
      <c r="E45" s="635"/>
      <c r="F45" s="635"/>
      <c r="G45" s="635"/>
      <c r="H45" s="635"/>
      <c r="I45" s="635"/>
      <c r="J45" s="635"/>
      <c r="K45" s="217">
        <v>5840510010</v>
      </c>
      <c r="L45" s="219">
        <v>1</v>
      </c>
      <c r="M45" s="219">
        <v>2</v>
      </c>
      <c r="N45" s="220">
        <v>120</v>
      </c>
      <c r="O45" s="221">
        <f>'прил 8'!Q19</f>
        <v>454398</v>
      </c>
      <c r="P45" s="221">
        <f>'прил 8'!R19</f>
        <v>455700</v>
      </c>
      <c r="Q45" s="221">
        <f>'прил 8'!S19</f>
        <v>455700</v>
      </c>
    </row>
    <row r="46" spans="1:17">
      <c r="A46" s="635" t="s">
        <v>373</v>
      </c>
      <c r="B46" s="635"/>
      <c r="C46" s="635"/>
      <c r="D46" s="635"/>
      <c r="E46" s="635"/>
      <c r="F46" s="635"/>
      <c r="G46" s="635"/>
      <c r="H46" s="635"/>
      <c r="I46" s="635"/>
      <c r="J46" s="635"/>
      <c r="K46" s="217">
        <v>5840510020</v>
      </c>
      <c r="L46" s="219">
        <v>0</v>
      </c>
      <c r="M46" s="219">
        <v>0</v>
      </c>
      <c r="N46" s="220">
        <v>0</v>
      </c>
      <c r="O46" s="221">
        <f t="shared" ref="O46:Q47" si="6">O47</f>
        <v>887430</v>
      </c>
      <c r="P46" s="221">
        <f t="shared" si="6"/>
        <v>887430</v>
      </c>
      <c r="Q46" s="221">
        <f t="shared" si="6"/>
        <v>887430</v>
      </c>
    </row>
    <row r="47" spans="1:17">
      <c r="A47" s="635" t="s">
        <v>49</v>
      </c>
      <c r="B47" s="635"/>
      <c r="C47" s="635"/>
      <c r="D47" s="635"/>
      <c r="E47" s="635"/>
      <c r="F47" s="635"/>
      <c r="G47" s="635"/>
      <c r="H47" s="635"/>
      <c r="I47" s="635"/>
      <c r="J47" s="635"/>
      <c r="K47" s="217">
        <v>5840510020</v>
      </c>
      <c r="L47" s="219">
        <v>1</v>
      </c>
      <c r="M47" s="219">
        <v>0</v>
      </c>
      <c r="N47" s="220">
        <v>0</v>
      </c>
      <c r="O47" s="221">
        <f>O48</f>
        <v>887430</v>
      </c>
      <c r="P47" s="221">
        <f t="shared" si="6"/>
        <v>887430</v>
      </c>
      <c r="Q47" s="221">
        <f t="shared" si="6"/>
        <v>887430</v>
      </c>
    </row>
    <row r="48" spans="1:17" ht="28.15" customHeight="1">
      <c r="A48" s="635" t="s">
        <v>53</v>
      </c>
      <c r="B48" s="635"/>
      <c r="C48" s="635"/>
      <c r="D48" s="635"/>
      <c r="E48" s="635"/>
      <c r="F48" s="635"/>
      <c r="G48" s="635"/>
      <c r="H48" s="635"/>
      <c r="I48" s="635"/>
      <c r="J48" s="635"/>
      <c r="K48" s="217">
        <v>5840510020</v>
      </c>
      <c r="L48" s="219">
        <v>1</v>
      </c>
      <c r="M48" s="219">
        <v>4</v>
      </c>
      <c r="N48" s="220">
        <v>0</v>
      </c>
      <c r="O48" s="221">
        <f>O49+O50+O51</f>
        <v>887430</v>
      </c>
      <c r="P48" s="221">
        <f>P49+P50+P51</f>
        <v>887430</v>
      </c>
      <c r="Q48" s="221">
        <f>Q49+Q50+Q51</f>
        <v>887430</v>
      </c>
    </row>
    <row r="49" spans="1:17" ht="26.45" customHeight="1">
      <c r="A49" s="635" t="s">
        <v>70</v>
      </c>
      <c r="B49" s="635"/>
      <c r="C49" s="635"/>
      <c r="D49" s="635"/>
      <c r="E49" s="635"/>
      <c r="F49" s="635"/>
      <c r="G49" s="635"/>
      <c r="H49" s="635"/>
      <c r="I49" s="635"/>
      <c r="J49" s="635"/>
      <c r="K49" s="217">
        <v>5840510020</v>
      </c>
      <c r="L49" s="219">
        <v>1</v>
      </c>
      <c r="M49" s="219">
        <v>4</v>
      </c>
      <c r="N49" s="220">
        <v>120</v>
      </c>
      <c r="O49" s="221">
        <f>'прил 8'!Q27</f>
        <v>605430</v>
      </c>
      <c r="P49" s="221">
        <f>'прил 8'!R27</f>
        <v>605430</v>
      </c>
      <c r="Q49" s="221">
        <f>'прил 8'!S27</f>
        <v>605430</v>
      </c>
    </row>
    <row r="50" spans="1:17" ht="19.899999999999999" customHeight="1">
      <c r="A50" s="635" t="s">
        <v>73</v>
      </c>
      <c r="B50" s="635"/>
      <c r="C50" s="635"/>
      <c r="D50" s="635"/>
      <c r="E50" s="635"/>
      <c r="F50" s="635"/>
      <c r="G50" s="635"/>
      <c r="H50" s="635"/>
      <c r="I50" s="635"/>
      <c r="J50" s="635"/>
      <c r="K50" s="217">
        <v>5840510020</v>
      </c>
      <c r="L50" s="219">
        <v>1</v>
      </c>
      <c r="M50" s="219">
        <v>4</v>
      </c>
      <c r="N50" s="220">
        <v>240</v>
      </c>
      <c r="O50" s="221">
        <f>'прил 8'!Q30</f>
        <v>280000</v>
      </c>
      <c r="P50" s="221">
        <f>'прил 8'!R30</f>
        <v>280000</v>
      </c>
      <c r="Q50" s="221">
        <f>'прил 8'!S30</f>
        <v>280000</v>
      </c>
    </row>
    <row r="51" spans="1:17">
      <c r="A51" s="635" t="s">
        <v>191</v>
      </c>
      <c r="B51" s="635"/>
      <c r="C51" s="635"/>
      <c r="D51" s="635"/>
      <c r="E51" s="635"/>
      <c r="F51" s="635"/>
      <c r="G51" s="635"/>
      <c r="H51" s="635"/>
      <c r="I51" s="635"/>
      <c r="J51" s="635"/>
      <c r="K51" s="217">
        <v>5840510020</v>
      </c>
      <c r="L51" s="219">
        <v>1</v>
      </c>
      <c r="M51" s="219">
        <v>4</v>
      </c>
      <c r="N51" s="220">
        <v>850</v>
      </c>
      <c r="O51" s="221">
        <f>'прил 8'!Q33</f>
        <v>2000</v>
      </c>
      <c r="P51" s="221">
        <f>'прил 8'!R33</f>
        <v>2000</v>
      </c>
      <c r="Q51" s="221">
        <f>'прил 8'!S33</f>
        <v>2000</v>
      </c>
    </row>
    <row r="52" spans="1:17" ht="25.15" customHeight="1">
      <c r="A52" s="215"/>
      <c r="B52" s="215"/>
      <c r="C52" s="642" t="s">
        <v>299</v>
      </c>
      <c r="D52" s="642"/>
      <c r="E52" s="642"/>
      <c r="F52" s="642"/>
      <c r="G52" s="642"/>
      <c r="H52" s="642"/>
      <c r="I52" s="642"/>
      <c r="J52" s="642"/>
      <c r="K52" s="217">
        <v>5840551180</v>
      </c>
      <c r="L52" s="219">
        <v>0</v>
      </c>
      <c r="M52" s="219">
        <v>0</v>
      </c>
      <c r="N52" s="220">
        <v>0</v>
      </c>
      <c r="O52" s="221">
        <f t="shared" ref="O52:Q53" si="7">O53</f>
        <v>175076.24</v>
      </c>
      <c r="P52" s="221">
        <f t="shared" si="7"/>
        <v>192426.15000000002</v>
      </c>
      <c r="Q52" s="221">
        <f t="shared" si="7"/>
        <v>199604.27</v>
      </c>
    </row>
    <row r="53" spans="1:17" ht="16.149999999999999" customHeight="1">
      <c r="A53" s="642" t="s">
        <v>54</v>
      </c>
      <c r="B53" s="642"/>
      <c r="C53" s="642"/>
      <c r="D53" s="642"/>
      <c r="E53" s="642"/>
      <c r="F53" s="642"/>
      <c r="G53" s="642"/>
      <c r="H53" s="642"/>
      <c r="I53" s="642"/>
      <c r="J53" s="642"/>
      <c r="K53" s="217">
        <v>5840551180</v>
      </c>
      <c r="L53" s="219">
        <v>2</v>
      </c>
      <c r="M53" s="219">
        <v>0</v>
      </c>
      <c r="N53" s="220">
        <v>0</v>
      </c>
      <c r="O53" s="221">
        <f t="shared" si="7"/>
        <v>175076.24</v>
      </c>
      <c r="P53" s="221">
        <f t="shared" si="7"/>
        <v>192426.15000000002</v>
      </c>
      <c r="Q53" s="221">
        <f t="shared" si="7"/>
        <v>199604.27</v>
      </c>
    </row>
    <row r="54" spans="1:17" ht="16.149999999999999" customHeight="1">
      <c r="A54" s="642" t="s">
        <v>55</v>
      </c>
      <c r="B54" s="642"/>
      <c r="C54" s="642"/>
      <c r="D54" s="642"/>
      <c r="E54" s="642"/>
      <c r="F54" s="642"/>
      <c r="G54" s="642"/>
      <c r="H54" s="642"/>
      <c r="I54" s="642"/>
      <c r="J54" s="642"/>
      <c r="K54" s="217">
        <v>5840551180</v>
      </c>
      <c r="L54" s="219">
        <v>2</v>
      </c>
      <c r="M54" s="219">
        <v>3</v>
      </c>
      <c r="N54" s="220">
        <v>0</v>
      </c>
      <c r="O54" s="221">
        <f>O55+O56</f>
        <v>175076.24</v>
      </c>
      <c r="P54" s="221">
        <f>P55+P56</f>
        <v>192426.15000000002</v>
      </c>
      <c r="Q54" s="221">
        <f>Q55+Q56</f>
        <v>199604.27</v>
      </c>
    </row>
    <row r="55" spans="1:17" ht="22.15" customHeight="1">
      <c r="A55" s="635" t="s">
        <v>70</v>
      </c>
      <c r="B55" s="635"/>
      <c r="C55" s="635"/>
      <c r="D55" s="635"/>
      <c r="E55" s="635"/>
      <c r="F55" s="635"/>
      <c r="G55" s="635"/>
      <c r="H55" s="635"/>
      <c r="I55" s="635"/>
      <c r="J55" s="635"/>
      <c r="K55" s="217">
        <v>5840551180</v>
      </c>
      <c r="L55" s="219">
        <v>2</v>
      </c>
      <c r="M55" s="219">
        <v>3</v>
      </c>
      <c r="N55" s="220">
        <v>120</v>
      </c>
      <c r="O55" s="221">
        <f>'прил 8'!Q65</f>
        <v>174716.94</v>
      </c>
      <c r="P55" s="221">
        <f>'прил 8'!R65</f>
        <v>188694.26</v>
      </c>
      <c r="Q55" s="221">
        <f>'прил 8'!S65</f>
        <v>196242.08</v>
      </c>
    </row>
    <row r="56" spans="1:17" ht="23.45" customHeight="1">
      <c r="A56" s="635" t="s">
        <v>73</v>
      </c>
      <c r="B56" s="635"/>
      <c r="C56" s="635"/>
      <c r="D56" s="635"/>
      <c r="E56" s="635"/>
      <c r="F56" s="635"/>
      <c r="G56" s="635"/>
      <c r="H56" s="635"/>
      <c r="I56" s="635"/>
      <c r="J56" s="635"/>
      <c r="K56" s="217">
        <v>5840551180</v>
      </c>
      <c r="L56" s="219">
        <v>2</v>
      </c>
      <c r="M56" s="219">
        <v>3</v>
      </c>
      <c r="N56" s="220">
        <v>240</v>
      </c>
      <c r="O56" s="221">
        <f>'прил 8'!Q68</f>
        <v>359.3</v>
      </c>
      <c r="P56" s="221">
        <f>'прил 8'!R68</f>
        <v>3731.89</v>
      </c>
      <c r="Q56" s="221">
        <f>'прил 8'!S68</f>
        <v>3362.19</v>
      </c>
    </row>
    <row r="57" spans="1:17">
      <c r="A57" s="635" t="s">
        <v>208</v>
      </c>
      <c r="B57" s="635"/>
      <c r="C57" s="635"/>
      <c r="D57" s="635"/>
      <c r="E57" s="635"/>
      <c r="F57" s="635"/>
      <c r="G57" s="635"/>
      <c r="H57" s="635"/>
      <c r="I57" s="635"/>
      <c r="J57" s="635"/>
      <c r="K57" s="267">
        <v>5840595100</v>
      </c>
      <c r="L57" s="219">
        <v>0</v>
      </c>
      <c r="M57" s="219">
        <v>0</v>
      </c>
      <c r="N57" s="220">
        <v>0</v>
      </c>
      <c r="O57" s="221">
        <f t="shared" ref="O57:Q59" si="8">O58</f>
        <v>2000</v>
      </c>
      <c r="P57" s="221">
        <f t="shared" si="8"/>
        <v>2500</v>
      </c>
      <c r="Q57" s="221">
        <f t="shared" si="8"/>
        <v>2500</v>
      </c>
    </row>
    <row r="58" spans="1:17">
      <c r="A58" s="635" t="s">
        <v>49</v>
      </c>
      <c r="B58" s="635"/>
      <c r="C58" s="635"/>
      <c r="D58" s="635"/>
      <c r="E58" s="635"/>
      <c r="F58" s="635"/>
      <c r="G58" s="635"/>
      <c r="H58" s="635"/>
      <c r="I58" s="635"/>
      <c r="J58" s="635"/>
      <c r="K58" s="267">
        <v>5840595100</v>
      </c>
      <c r="L58" s="219">
        <v>1</v>
      </c>
      <c r="M58" s="219">
        <v>0</v>
      </c>
      <c r="N58" s="220">
        <v>0</v>
      </c>
      <c r="O58" s="221">
        <f t="shared" si="8"/>
        <v>2000</v>
      </c>
      <c r="P58" s="221">
        <f t="shared" si="8"/>
        <v>2500</v>
      </c>
      <c r="Q58" s="221">
        <f t="shared" si="8"/>
        <v>2500</v>
      </c>
    </row>
    <row r="59" spans="1:17">
      <c r="A59" s="635" t="s">
        <v>207</v>
      </c>
      <c r="B59" s="635"/>
      <c r="C59" s="635"/>
      <c r="D59" s="635"/>
      <c r="E59" s="635"/>
      <c r="F59" s="635"/>
      <c r="G59" s="635"/>
      <c r="H59" s="635"/>
      <c r="I59" s="635"/>
      <c r="J59" s="635"/>
      <c r="K59" s="267">
        <v>5840595100</v>
      </c>
      <c r="L59" s="219">
        <v>1</v>
      </c>
      <c r="M59" s="219">
        <v>13</v>
      </c>
      <c r="N59" s="220">
        <v>0</v>
      </c>
      <c r="O59" s="221">
        <f t="shared" si="8"/>
        <v>2000</v>
      </c>
      <c r="P59" s="221">
        <f t="shared" si="8"/>
        <v>2500</v>
      </c>
      <c r="Q59" s="221">
        <f t="shared" si="8"/>
        <v>2500</v>
      </c>
    </row>
    <row r="60" spans="1:17">
      <c r="A60" s="646" t="s">
        <v>191</v>
      </c>
      <c r="B60" s="647"/>
      <c r="C60" s="647"/>
      <c r="D60" s="647"/>
      <c r="E60" s="647"/>
      <c r="F60" s="647"/>
      <c r="G60" s="647"/>
      <c r="H60" s="647"/>
      <c r="I60" s="647"/>
      <c r="J60" s="648"/>
      <c r="K60" s="267">
        <v>5840595100</v>
      </c>
      <c r="L60" s="219">
        <v>1</v>
      </c>
      <c r="M60" s="219">
        <v>13</v>
      </c>
      <c r="N60" s="220">
        <v>850</v>
      </c>
      <c r="O60" s="221">
        <f>'прил 8'!Q57</f>
        <v>2000</v>
      </c>
      <c r="P60" s="221">
        <f>'прил 8'!R57</f>
        <v>2500</v>
      </c>
      <c r="Q60" s="221">
        <f>'прил 8'!S57</f>
        <v>2500</v>
      </c>
    </row>
    <row r="61" spans="1:17" ht="49.9" customHeight="1">
      <c r="A61" s="636" t="s">
        <v>362</v>
      </c>
      <c r="B61" s="636"/>
      <c r="C61" s="636"/>
      <c r="D61" s="636"/>
      <c r="E61" s="636"/>
      <c r="F61" s="636"/>
      <c r="G61" s="636"/>
      <c r="H61" s="636"/>
      <c r="I61" s="636"/>
      <c r="J61" s="636"/>
      <c r="K61" s="341" t="s">
        <v>363</v>
      </c>
      <c r="L61" s="219">
        <v>0</v>
      </c>
      <c r="M61" s="219">
        <v>0</v>
      </c>
      <c r="N61" s="220">
        <v>0</v>
      </c>
      <c r="O61" s="221">
        <f>O62</f>
        <v>14500</v>
      </c>
      <c r="P61" s="221">
        <f t="shared" ref="P61:Q67" si="9">P62</f>
        <v>14500</v>
      </c>
      <c r="Q61" s="221">
        <f t="shared" si="9"/>
        <v>14500</v>
      </c>
    </row>
    <row r="62" spans="1:17" ht="18.600000000000001" customHeight="1">
      <c r="A62" s="636" t="s">
        <v>49</v>
      </c>
      <c r="B62" s="636"/>
      <c r="C62" s="636"/>
      <c r="D62" s="636"/>
      <c r="E62" s="636"/>
      <c r="F62" s="636"/>
      <c r="G62" s="636"/>
      <c r="H62" s="636"/>
      <c r="I62" s="636"/>
      <c r="J62" s="636"/>
      <c r="K62" s="341" t="s">
        <v>363</v>
      </c>
      <c r="L62" s="219">
        <v>1</v>
      </c>
      <c r="M62" s="219">
        <v>0</v>
      </c>
      <c r="N62" s="220">
        <v>0</v>
      </c>
      <c r="O62" s="221">
        <f>O63</f>
        <v>14500</v>
      </c>
      <c r="P62" s="221">
        <f t="shared" si="9"/>
        <v>14500</v>
      </c>
      <c r="Q62" s="221">
        <f t="shared" si="9"/>
        <v>14500</v>
      </c>
    </row>
    <row r="63" spans="1:17" ht="33.6" customHeight="1">
      <c r="A63" s="637" t="s">
        <v>53</v>
      </c>
      <c r="B63" s="638"/>
      <c r="C63" s="638"/>
      <c r="D63" s="638"/>
      <c r="E63" s="638"/>
      <c r="F63" s="638"/>
      <c r="G63" s="638"/>
      <c r="H63" s="638"/>
      <c r="I63" s="638"/>
      <c r="J63" s="639"/>
      <c r="K63" s="341" t="s">
        <v>363</v>
      </c>
      <c r="L63" s="219">
        <v>1</v>
      </c>
      <c r="M63" s="219">
        <v>4</v>
      </c>
      <c r="N63" s="220">
        <v>0</v>
      </c>
      <c r="O63" s="221">
        <f>O64</f>
        <v>14500</v>
      </c>
      <c r="P63" s="221">
        <f t="shared" si="9"/>
        <v>14500</v>
      </c>
      <c r="Q63" s="221">
        <f t="shared" si="9"/>
        <v>14500</v>
      </c>
    </row>
    <row r="64" spans="1:17">
      <c r="A64" s="635" t="s">
        <v>46</v>
      </c>
      <c r="B64" s="635"/>
      <c r="C64" s="635"/>
      <c r="D64" s="635"/>
      <c r="E64" s="635"/>
      <c r="F64" s="635"/>
      <c r="G64" s="635"/>
      <c r="H64" s="635"/>
      <c r="I64" s="635"/>
      <c r="J64" s="635"/>
      <c r="K64" s="341" t="s">
        <v>363</v>
      </c>
      <c r="L64" s="219">
        <v>1</v>
      </c>
      <c r="M64" s="219">
        <v>4</v>
      </c>
      <c r="N64" s="220">
        <v>540</v>
      </c>
      <c r="O64" s="221">
        <f>'прил 8'!Q36</f>
        <v>14500</v>
      </c>
      <c r="P64" s="221">
        <f>'прил 8'!R36</f>
        <v>14500</v>
      </c>
      <c r="Q64" s="221">
        <f>'прил 8'!S36</f>
        <v>14500</v>
      </c>
    </row>
    <row r="65" spans="1:17" ht="49.9" customHeight="1">
      <c r="A65" s="636" t="s">
        <v>362</v>
      </c>
      <c r="B65" s="636"/>
      <c r="C65" s="636"/>
      <c r="D65" s="636"/>
      <c r="E65" s="636"/>
      <c r="F65" s="636"/>
      <c r="G65" s="636"/>
      <c r="H65" s="636"/>
      <c r="I65" s="636"/>
      <c r="J65" s="636"/>
      <c r="K65" s="341" t="s">
        <v>378</v>
      </c>
      <c r="L65" s="219">
        <v>0</v>
      </c>
      <c r="M65" s="219">
        <v>0</v>
      </c>
      <c r="N65" s="220">
        <v>0</v>
      </c>
      <c r="O65" s="221">
        <f>O66</f>
        <v>9136</v>
      </c>
      <c r="P65" s="221">
        <f t="shared" si="9"/>
        <v>9136</v>
      </c>
      <c r="Q65" s="221">
        <f t="shared" si="9"/>
        <v>9136</v>
      </c>
    </row>
    <row r="66" spans="1:17" ht="18.600000000000001" customHeight="1">
      <c r="A66" s="636" t="s">
        <v>49</v>
      </c>
      <c r="B66" s="636"/>
      <c r="C66" s="636"/>
      <c r="D66" s="636"/>
      <c r="E66" s="636"/>
      <c r="F66" s="636"/>
      <c r="G66" s="636"/>
      <c r="H66" s="636"/>
      <c r="I66" s="636"/>
      <c r="J66" s="636"/>
      <c r="K66" s="341" t="s">
        <v>378</v>
      </c>
      <c r="L66" s="219">
        <v>1</v>
      </c>
      <c r="M66" s="219">
        <v>0</v>
      </c>
      <c r="N66" s="220">
        <v>0</v>
      </c>
      <c r="O66" s="221">
        <f>O67</f>
        <v>9136</v>
      </c>
      <c r="P66" s="221">
        <f t="shared" si="9"/>
        <v>9136</v>
      </c>
      <c r="Q66" s="221">
        <f t="shared" si="9"/>
        <v>9136</v>
      </c>
    </row>
    <row r="67" spans="1:17" ht="33.6" customHeight="1">
      <c r="A67" s="637" t="s">
        <v>53</v>
      </c>
      <c r="B67" s="638"/>
      <c r="C67" s="638"/>
      <c r="D67" s="638"/>
      <c r="E67" s="638"/>
      <c r="F67" s="638"/>
      <c r="G67" s="638"/>
      <c r="H67" s="638"/>
      <c r="I67" s="638"/>
      <c r="J67" s="639"/>
      <c r="K67" s="341" t="s">
        <v>378</v>
      </c>
      <c r="L67" s="219">
        <v>1</v>
      </c>
      <c r="M67" s="219">
        <v>4</v>
      </c>
      <c r="N67" s="220">
        <v>0</v>
      </c>
      <c r="O67" s="221">
        <f>O68</f>
        <v>9136</v>
      </c>
      <c r="P67" s="221">
        <f t="shared" si="9"/>
        <v>9136</v>
      </c>
      <c r="Q67" s="221">
        <f t="shared" si="9"/>
        <v>9136</v>
      </c>
    </row>
    <row r="68" spans="1:17">
      <c r="A68" s="635" t="s">
        <v>46</v>
      </c>
      <c r="B68" s="635"/>
      <c r="C68" s="635"/>
      <c r="D68" s="635"/>
      <c r="E68" s="635"/>
      <c r="F68" s="635"/>
      <c r="G68" s="635"/>
      <c r="H68" s="635"/>
      <c r="I68" s="635"/>
      <c r="J68" s="635"/>
      <c r="K68" s="341" t="s">
        <v>378</v>
      </c>
      <c r="L68" s="219">
        <v>1</v>
      </c>
      <c r="M68" s="219">
        <v>4</v>
      </c>
      <c r="N68" s="220">
        <v>540</v>
      </c>
      <c r="O68" s="221">
        <f>'прил 8'!Q38</f>
        <v>9136</v>
      </c>
      <c r="P68" s="221">
        <f>'прил 8'!R38</f>
        <v>9136</v>
      </c>
      <c r="Q68" s="221">
        <f>'прил 8'!S38</f>
        <v>9136</v>
      </c>
    </row>
    <row r="69" spans="1:17" ht="40.9" customHeight="1">
      <c r="A69" s="636" t="s">
        <v>365</v>
      </c>
      <c r="B69" s="636"/>
      <c r="C69" s="636"/>
      <c r="D69" s="636"/>
      <c r="E69" s="636"/>
      <c r="F69" s="636"/>
      <c r="G69" s="636"/>
      <c r="H69" s="636"/>
      <c r="I69" s="636"/>
      <c r="J69" s="636"/>
      <c r="K69" s="430" t="s">
        <v>375</v>
      </c>
      <c r="L69" s="219">
        <v>0</v>
      </c>
      <c r="M69" s="219">
        <v>0</v>
      </c>
      <c r="N69" s="220">
        <v>0</v>
      </c>
      <c r="O69" s="221">
        <f>O71</f>
        <v>10543</v>
      </c>
      <c r="P69" s="221">
        <f>P71</f>
        <v>10543</v>
      </c>
      <c r="Q69" s="221">
        <f>Q71</f>
        <v>10543</v>
      </c>
    </row>
    <row r="70" spans="1:17" ht="15" customHeight="1">
      <c r="A70" s="635" t="s">
        <v>49</v>
      </c>
      <c r="B70" s="635"/>
      <c r="C70" s="635"/>
      <c r="D70" s="635"/>
      <c r="E70" s="635"/>
      <c r="F70" s="635"/>
      <c r="G70" s="635"/>
      <c r="H70" s="635"/>
      <c r="I70" s="635"/>
      <c r="J70" s="635"/>
      <c r="K70" s="430" t="s">
        <v>375</v>
      </c>
      <c r="L70" s="219">
        <v>1</v>
      </c>
      <c r="M70" s="219">
        <v>0</v>
      </c>
      <c r="N70" s="220">
        <v>0</v>
      </c>
      <c r="O70" s="221">
        <f t="shared" ref="O70:Q71" si="10">O71</f>
        <v>10543</v>
      </c>
      <c r="P70" s="221">
        <f t="shared" si="10"/>
        <v>10543</v>
      </c>
      <c r="Q70" s="221">
        <f t="shared" si="10"/>
        <v>10543</v>
      </c>
    </row>
    <row r="71" spans="1:17" ht="23.45" customHeight="1">
      <c r="A71" s="656" t="s">
        <v>198</v>
      </c>
      <c r="B71" s="656"/>
      <c r="C71" s="656"/>
      <c r="D71" s="656"/>
      <c r="E71" s="656"/>
      <c r="F71" s="656"/>
      <c r="G71" s="656"/>
      <c r="H71" s="656"/>
      <c r="I71" s="656"/>
      <c r="J71" s="657"/>
      <c r="K71" s="430" t="s">
        <v>375</v>
      </c>
      <c r="L71" s="219">
        <v>1</v>
      </c>
      <c r="M71" s="219">
        <v>6</v>
      </c>
      <c r="N71" s="220">
        <v>0</v>
      </c>
      <c r="O71" s="221">
        <f t="shared" si="10"/>
        <v>10543</v>
      </c>
      <c r="P71" s="221">
        <f t="shared" si="10"/>
        <v>10543</v>
      </c>
      <c r="Q71" s="221">
        <f t="shared" si="10"/>
        <v>10543</v>
      </c>
    </row>
    <row r="72" spans="1:17">
      <c r="A72" s="635" t="s">
        <v>46</v>
      </c>
      <c r="B72" s="635"/>
      <c r="C72" s="635"/>
      <c r="D72" s="635"/>
      <c r="E72" s="635"/>
      <c r="F72" s="635"/>
      <c r="G72" s="635"/>
      <c r="H72" s="635"/>
      <c r="I72" s="635"/>
      <c r="J72" s="635"/>
      <c r="K72" s="430" t="s">
        <v>375</v>
      </c>
      <c r="L72" s="219">
        <v>1</v>
      </c>
      <c r="M72" s="219">
        <v>6</v>
      </c>
      <c r="N72" s="220">
        <v>540</v>
      </c>
      <c r="O72" s="221">
        <f>'прил 8'!Q46</f>
        <v>10543</v>
      </c>
      <c r="P72" s="221">
        <f>'прил 8'!R46</f>
        <v>10543</v>
      </c>
      <c r="Q72" s="221">
        <f>'прил 8'!S46</f>
        <v>10543</v>
      </c>
    </row>
    <row r="73" spans="1:17" ht="62.45" customHeight="1">
      <c r="A73" s="636" t="s">
        <v>364</v>
      </c>
      <c r="B73" s="636"/>
      <c r="C73" s="636"/>
      <c r="D73" s="636"/>
      <c r="E73" s="636"/>
      <c r="F73" s="636"/>
      <c r="G73" s="636"/>
      <c r="H73" s="636"/>
      <c r="I73" s="636"/>
      <c r="J73" s="636"/>
      <c r="K73" s="431" t="s">
        <v>374</v>
      </c>
      <c r="L73" s="219">
        <v>0</v>
      </c>
      <c r="M73" s="219">
        <v>0</v>
      </c>
      <c r="N73" s="220">
        <v>0</v>
      </c>
      <c r="O73" s="221">
        <f t="shared" ref="O73:Q75" si="11">O74</f>
        <v>337071</v>
      </c>
      <c r="P73" s="221">
        <f t="shared" si="11"/>
        <v>333469</v>
      </c>
      <c r="Q73" s="221">
        <f t="shared" si="11"/>
        <v>341999</v>
      </c>
    </row>
    <row r="74" spans="1:17" ht="13.15" customHeight="1">
      <c r="A74" s="635" t="s">
        <v>49</v>
      </c>
      <c r="B74" s="635"/>
      <c r="C74" s="635"/>
      <c r="D74" s="635"/>
      <c r="E74" s="635"/>
      <c r="F74" s="635"/>
      <c r="G74" s="635"/>
      <c r="H74" s="635"/>
      <c r="I74" s="635"/>
      <c r="J74" s="635"/>
      <c r="K74" s="431" t="s">
        <v>374</v>
      </c>
      <c r="L74" s="219">
        <v>1</v>
      </c>
      <c r="M74" s="219">
        <v>0</v>
      </c>
      <c r="N74" s="220">
        <v>0</v>
      </c>
      <c r="O74" s="221">
        <f t="shared" si="11"/>
        <v>337071</v>
      </c>
      <c r="P74" s="221">
        <f t="shared" si="11"/>
        <v>333469</v>
      </c>
      <c r="Q74" s="221">
        <f t="shared" si="11"/>
        <v>341999</v>
      </c>
    </row>
    <row r="75" spans="1:17" ht="32.450000000000003" customHeight="1">
      <c r="A75" s="646" t="s">
        <v>53</v>
      </c>
      <c r="B75" s="647"/>
      <c r="C75" s="647"/>
      <c r="D75" s="647"/>
      <c r="E75" s="647"/>
      <c r="F75" s="647"/>
      <c r="G75" s="647"/>
      <c r="H75" s="647"/>
      <c r="I75" s="647"/>
      <c r="J75" s="648"/>
      <c r="K75" s="431" t="s">
        <v>374</v>
      </c>
      <c r="L75" s="219">
        <v>1</v>
      </c>
      <c r="M75" s="219">
        <v>4</v>
      </c>
      <c r="N75" s="220">
        <v>0</v>
      </c>
      <c r="O75" s="221">
        <f t="shared" si="11"/>
        <v>337071</v>
      </c>
      <c r="P75" s="221">
        <f t="shared" si="11"/>
        <v>333469</v>
      </c>
      <c r="Q75" s="221">
        <f t="shared" si="11"/>
        <v>341999</v>
      </c>
    </row>
    <row r="76" spans="1:17">
      <c r="A76" s="635" t="s">
        <v>46</v>
      </c>
      <c r="B76" s="635"/>
      <c r="C76" s="635"/>
      <c r="D76" s="635"/>
      <c r="E76" s="635"/>
      <c r="F76" s="635"/>
      <c r="G76" s="635"/>
      <c r="H76" s="635"/>
      <c r="I76" s="635"/>
      <c r="J76" s="635"/>
      <c r="K76" s="431" t="s">
        <v>374</v>
      </c>
      <c r="L76" s="219">
        <v>1</v>
      </c>
      <c r="M76" s="219">
        <v>4</v>
      </c>
      <c r="N76" s="220">
        <v>540</v>
      </c>
      <c r="O76" s="221">
        <f>'прил 8'!Q40</f>
        <v>337071</v>
      </c>
      <c r="P76" s="221">
        <f>'прил 8'!R40</f>
        <v>333469</v>
      </c>
      <c r="Q76" s="221">
        <f>'прил 8'!S40</f>
        <v>341999</v>
      </c>
    </row>
    <row r="77" spans="1:17" ht="20.25" customHeight="1">
      <c r="A77" s="632" t="s">
        <v>399</v>
      </c>
      <c r="B77" s="633"/>
      <c r="C77" s="633"/>
      <c r="D77" s="633"/>
      <c r="E77" s="633"/>
      <c r="F77" s="633"/>
      <c r="G77" s="633"/>
      <c r="H77" s="633"/>
      <c r="I77" s="633"/>
      <c r="J77" s="633"/>
      <c r="K77" s="445">
        <v>5840600000</v>
      </c>
      <c r="L77" s="434">
        <v>0</v>
      </c>
      <c r="M77" s="434">
        <v>0</v>
      </c>
      <c r="N77" s="435">
        <v>0</v>
      </c>
      <c r="O77" s="436">
        <v>0</v>
      </c>
      <c r="P77" s="436">
        <f>P78</f>
        <v>849600</v>
      </c>
      <c r="Q77" s="437">
        <v>0</v>
      </c>
    </row>
    <row r="78" spans="1:17" ht="24" customHeight="1">
      <c r="A78" s="634" t="s">
        <v>400</v>
      </c>
      <c r="B78" s="626"/>
      <c r="C78" s="626"/>
      <c r="D78" s="626"/>
      <c r="E78" s="626"/>
      <c r="F78" s="626"/>
      <c r="G78" s="626"/>
      <c r="H78" s="626"/>
      <c r="I78" s="626"/>
      <c r="J78" s="626"/>
      <c r="K78" s="438" t="s">
        <v>401</v>
      </c>
      <c r="L78" s="439">
        <v>0</v>
      </c>
      <c r="M78" s="439">
        <v>0</v>
      </c>
      <c r="N78" s="440">
        <v>0</v>
      </c>
      <c r="O78" s="441">
        <v>0</v>
      </c>
      <c r="P78" s="441">
        <f>P79</f>
        <v>849600</v>
      </c>
      <c r="Q78" s="442">
        <v>0</v>
      </c>
    </row>
    <row r="79" spans="1:17" ht="18.75" customHeight="1">
      <c r="A79" s="634" t="s">
        <v>192</v>
      </c>
      <c r="B79" s="626"/>
      <c r="C79" s="626"/>
      <c r="D79" s="626"/>
      <c r="E79" s="626"/>
      <c r="F79" s="626"/>
      <c r="G79" s="626"/>
      <c r="H79" s="626"/>
      <c r="I79" s="626"/>
      <c r="J79" s="626"/>
      <c r="K79" s="438" t="s">
        <v>401</v>
      </c>
      <c r="L79" s="443">
        <v>5</v>
      </c>
      <c r="M79" s="443">
        <v>0</v>
      </c>
      <c r="N79" s="444">
        <v>0</v>
      </c>
      <c r="O79" s="441">
        <v>0</v>
      </c>
      <c r="P79" s="441">
        <f>P80</f>
        <v>849600</v>
      </c>
      <c r="Q79" s="442">
        <v>0</v>
      </c>
    </row>
    <row r="80" spans="1:17" ht="15" customHeight="1">
      <c r="A80" s="634" t="s">
        <v>398</v>
      </c>
      <c r="B80" s="626"/>
      <c r="C80" s="626"/>
      <c r="D80" s="626"/>
      <c r="E80" s="626"/>
      <c r="F80" s="626"/>
      <c r="G80" s="626"/>
      <c r="H80" s="626"/>
      <c r="I80" s="626"/>
      <c r="J80" s="626"/>
      <c r="K80" s="438" t="s">
        <v>401</v>
      </c>
      <c r="L80" s="439">
        <v>5</v>
      </c>
      <c r="M80" s="439">
        <v>2</v>
      </c>
      <c r="N80" s="440">
        <v>0</v>
      </c>
      <c r="O80" s="441">
        <v>0</v>
      </c>
      <c r="P80" s="441">
        <f>P81</f>
        <v>849600</v>
      </c>
      <c r="Q80" s="442">
        <v>0</v>
      </c>
    </row>
    <row r="81" spans="1:17" ht="24" customHeight="1">
      <c r="A81" s="626" t="s">
        <v>73</v>
      </c>
      <c r="B81" s="626"/>
      <c r="C81" s="626"/>
      <c r="D81" s="626"/>
      <c r="E81" s="626"/>
      <c r="F81" s="626"/>
      <c r="G81" s="626"/>
      <c r="H81" s="626"/>
      <c r="I81" s="626"/>
      <c r="J81" s="626"/>
      <c r="K81" s="438" t="s">
        <v>401</v>
      </c>
      <c r="L81" s="439">
        <v>5</v>
      </c>
      <c r="M81" s="439">
        <v>2</v>
      </c>
      <c r="N81" s="440">
        <v>240</v>
      </c>
      <c r="O81" s="441">
        <v>0</v>
      </c>
      <c r="P81" s="441">
        <f>'прил 8'!R93</f>
        <v>849600</v>
      </c>
      <c r="Q81" s="441">
        <v>0</v>
      </c>
    </row>
    <row r="82" spans="1:17" ht="24" customHeight="1">
      <c r="A82" s="627" t="s">
        <v>419</v>
      </c>
      <c r="B82" s="628"/>
      <c r="C82" s="628"/>
      <c r="D82" s="628"/>
      <c r="E82" s="628"/>
      <c r="F82" s="628"/>
      <c r="G82" s="628"/>
      <c r="H82" s="628"/>
      <c r="I82" s="628"/>
      <c r="J82" s="629"/>
      <c r="K82" s="452">
        <v>7700000000</v>
      </c>
      <c r="L82" s="448">
        <v>0</v>
      </c>
      <c r="M82" s="448">
        <v>0</v>
      </c>
      <c r="N82" s="449">
        <v>0</v>
      </c>
      <c r="O82" s="453">
        <f>O83</f>
        <v>112100</v>
      </c>
      <c r="P82" s="450">
        <v>0</v>
      </c>
      <c r="Q82" s="450">
        <v>0</v>
      </c>
    </row>
    <row r="83" spans="1:17" ht="24" customHeight="1">
      <c r="A83" s="630" t="s">
        <v>394</v>
      </c>
      <c r="B83" s="630"/>
      <c r="C83" s="630"/>
      <c r="D83" s="630"/>
      <c r="E83" s="630"/>
      <c r="F83" s="630"/>
      <c r="G83" s="630"/>
      <c r="H83" s="630"/>
      <c r="I83" s="630"/>
      <c r="J83" s="631"/>
      <c r="K83" s="451">
        <v>7730000000</v>
      </c>
      <c r="L83" s="448">
        <v>1</v>
      </c>
      <c r="M83" s="448">
        <v>0</v>
      </c>
      <c r="N83" s="449">
        <v>0</v>
      </c>
      <c r="O83" s="453">
        <f>O84</f>
        <v>112100</v>
      </c>
      <c r="P83" s="450">
        <v>0</v>
      </c>
      <c r="Q83" s="450">
        <v>0</v>
      </c>
    </row>
    <row r="84" spans="1:17" ht="14.25" customHeight="1">
      <c r="A84" s="630" t="s">
        <v>395</v>
      </c>
      <c r="B84" s="630"/>
      <c r="C84" s="630"/>
      <c r="D84" s="630"/>
      <c r="E84" s="630"/>
      <c r="F84" s="630"/>
      <c r="G84" s="630"/>
      <c r="H84" s="630"/>
      <c r="I84" s="630"/>
      <c r="J84" s="631"/>
      <c r="K84" s="451">
        <v>7730010050</v>
      </c>
      <c r="L84" s="448">
        <v>1</v>
      </c>
      <c r="M84" s="448">
        <v>7</v>
      </c>
      <c r="N84" s="449">
        <v>800</v>
      </c>
      <c r="O84" s="453">
        <f>O85</f>
        <v>112100</v>
      </c>
      <c r="P84" s="450">
        <v>0</v>
      </c>
      <c r="Q84" s="450">
        <v>0</v>
      </c>
    </row>
    <row r="85" spans="1:17" ht="12.75" customHeight="1">
      <c r="A85" s="630" t="s">
        <v>396</v>
      </c>
      <c r="B85" s="630"/>
      <c r="C85" s="630"/>
      <c r="D85" s="630"/>
      <c r="E85" s="630"/>
      <c r="F85" s="630"/>
      <c r="G85" s="630"/>
      <c r="H85" s="630"/>
      <c r="I85" s="630"/>
      <c r="J85" s="631"/>
      <c r="K85" s="451">
        <v>7730010050</v>
      </c>
      <c r="L85" s="448">
        <v>1</v>
      </c>
      <c r="M85" s="448">
        <v>7</v>
      </c>
      <c r="N85" s="449">
        <v>880</v>
      </c>
      <c r="O85" s="453">
        <f>'прил 8'!Q51</f>
        <v>112100</v>
      </c>
      <c r="P85" s="450">
        <v>0</v>
      </c>
      <c r="Q85" s="450">
        <v>0</v>
      </c>
    </row>
    <row r="86" spans="1:17" ht="13.9" customHeight="1" thickBot="1">
      <c r="A86" s="170" t="s">
        <v>235</v>
      </c>
      <c r="B86" s="171"/>
      <c r="C86" s="171"/>
      <c r="D86" s="171"/>
      <c r="E86" s="172"/>
      <c r="F86" s="172"/>
      <c r="G86" s="172"/>
      <c r="H86" s="172"/>
      <c r="I86" s="172"/>
      <c r="J86" s="172"/>
      <c r="K86" s="218" t="s">
        <v>236</v>
      </c>
      <c r="L86" s="222" t="s">
        <v>236</v>
      </c>
      <c r="M86" s="222" t="s">
        <v>236</v>
      </c>
      <c r="N86" s="222" t="s">
        <v>236</v>
      </c>
      <c r="O86" s="169">
        <f>O41+O13+O18+O28+O82+O23</f>
        <v>4069176.24</v>
      </c>
      <c r="P86" s="169">
        <f>P41+P13+P18+P28+P10+P77+P23</f>
        <v>4824526.1500000004</v>
      </c>
      <c r="Q86" s="169">
        <f>Q41+Q13+Q18+Q28+Q10+Q23</f>
        <v>4224604.2699999996</v>
      </c>
    </row>
  </sheetData>
  <mergeCells count="80">
    <mergeCell ref="C52:J52"/>
    <mergeCell ref="A69:J69"/>
    <mergeCell ref="A73:J73"/>
    <mergeCell ref="A75:J75"/>
    <mergeCell ref="A57:J57"/>
    <mergeCell ref="A58:J58"/>
    <mergeCell ref="A59:J59"/>
    <mergeCell ref="A60:J60"/>
    <mergeCell ref="A56:J56"/>
    <mergeCell ref="A70:J70"/>
    <mergeCell ref="A76:J76"/>
    <mergeCell ref="A48:J48"/>
    <mergeCell ref="A49:J49"/>
    <mergeCell ref="A50:J50"/>
    <mergeCell ref="A64:J64"/>
    <mergeCell ref="A51:J51"/>
    <mergeCell ref="A74:J74"/>
    <mergeCell ref="A53:J53"/>
    <mergeCell ref="A54:J54"/>
    <mergeCell ref="A55:J55"/>
    <mergeCell ref="A71:J71"/>
    <mergeCell ref="A72:J72"/>
    <mergeCell ref="B41:J41"/>
    <mergeCell ref="A42:J42"/>
    <mergeCell ref="A43:J43"/>
    <mergeCell ref="A44:J44"/>
    <mergeCell ref="A45:J45"/>
    <mergeCell ref="A46:J46"/>
    <mergeCell ref="A47:J47"/>
    <mergeCell ref="A61:J61"/>
    <mergeCell ref="C34:J34"/>
    <mergeCell ref="A25:J25"/>
    <mergeCell ref="A30:J30"/>
    <mergeCell ref="C37:J37"/>
    <mergeCell ref="A27:J27"/>
    <mergeCell ref="C38:J38"/>
    <mergeCell ref="A6:Q6"/>
    <mergeCell ref="A7:N7"/>
    <mergeCell ref="A8:N8"/>
    <mergeCell ref="A11:J11"/>
    <mergeCell ref="A16:J16"/>
    <mergeCell ref="A19:J19"/>
    <mergeCell ref="B12:J12"/>
    <mergeCell ref="A15:J15"/>
    <mergeCell ref="B18:J18"/>
    <mergeCell ref="A9:J9"/>
    <mergeCell ref="B13:J13"/>
    <mergeCell ref="C23:J23"/>
    <mergeCell ref="A17:J17"/>
    <mergeCell ref="C14:J14"/>
    <mergeCell ref="A21:J21"/>
    <mergeCell ref="A22:J22"/>
    <mergeCell ref="A10:J10"/>
    <mergeCell ref="C24:J24"/>
    <mergeCell ref="A65:J65"/>
    <mergeCell ref="A66:J66"/>
    <mergeCell ref="A67:J67"/>
    <mergeCell ref="B39:J39"/>
    <mergeCell ref="A20:J20"/>
    <mergeCell ref="A32:J32"/>
    <mergeCell ref="B35:J35"/>
    <mergeCell ref="A68:J68"/>
    <mergeCell ref="A62:J62"/>
    <mergeCell ref="A63:J63"/>
    <mergeCell ref="A33:J33"/>
    <mergeCell ref="B28:J28"/>
    <mergeCell ref="A26:J26"/>
    <mergeCell ref="A40:J40"/>
    <mergeCell ref="C29:J29"/>
    <mergeCell ref="B31:J31"/>
    <mergeCell ref="A36:J36"/>
    <mergeCell ref="A81:J81"/>
    <mergeCell ref="A82:J82"/>
    <mergeCell ref="A83:J83"/>
    <mergeCell ref="A84:J84"/>
    <mergeCell ref="A85:J85"/>
    <mergeCell ref="A77:J77"/>
    <mergeCell ref="A78:J78"/>
    <mergeCell ref="A79:J79"/>
    <mergeCell ref="A80:J80"/>
  </mergeCells>
  <pageMargins left="0.23622047244094491"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16</vt:i4>
      </vt:variant>
    </vt:vector>
  </HeadingPairs>
  <TitlesOfParts>
    <vt:vector size="16" baseType="lpstr">
      <vt:lpstr>прил 1</vt:lpstr>
      <vt:lpstr>Прил 2</vt:lpstr>
      <vt:lpstr>Прил 3</vt:lpstr>
      <vt:lpstr>Прил 4</vt:lpstr>
      <vt:lpstr>Прил 5</vt:lpstr>
      <vt:lpstr>прил 6</vt:lpstr>
      <vt:lpstr>прил 7</vt:lpstr>
      <vt:lpstr>прил 8</vt:lpstr>
      <vt:lpstr>прил 9</vt:lpstr>
      <vt:lpstr>Прил 11 1</vt:lpstr>
      <vt:lpstr>Прил 11 2</vt:lpstr>
      <vt:lpstr>Прил 11 4</vt:lpstr>
      <vt:lpstr>Прил 11 5</vt:lpstr>
      <vt:lpstr>Прил 11 6</vt:lpstr>
      <vt:lpstr>Прил 11 7</vt:lpstr>
      <vt:lpstr>Прил 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Петровна</dc:creator>
  <cp:lastModifiedBy>Пользователь Windows</cp:lastModifiedBy>
  <cp:lastPrinted>2024-11-15T09:10:49Z</cp:lastPrinted>
  <dcterms:created xsi:type="dcterms:W3CDTF">2017-01-12T04:27:35Z</dcterms:created>
  <dcterms:modified xsi:type="dcterms:W3CDTF">2024-12-02T09:34:37Z</dcterms:modified>
</cp:coreProperties>
</file>